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Nati\OneDrive - REAL SOCIEDAD CANINA DE ESPAÑA\NATI\OBEDIENCIA\hojas de puntuacion\"/>
    </mc:Choice>
  </mc:AlternateContent>
  <workbookProtection lockStructure="1"/>
  <bookViews>
    <workbookView xWindow="-120" yWindow="-120" windowWidth="20730" windowHeight="11160" tabRatio="717" activeTab="1"/>
  </bookViews>
  <sheets>
    <sheet name="1 Orden Ejercicios" sheetId="51" r:id="rId1"/>
    <sheet name="2 Introduc. Datos" sheetId="11" r:id="rId2"/>
    <sheet name="3 Observaciones" sheetId="48" r:id="rId3"/>
    <sheet name="Dorsales" sheetId="47" r:id="rId4"/>
    <sheet name="Podium" sheetId="46" r:id="rId5"/>
    <sheet name="Comisario" sheetId="49" r:id="rId6"/>
    <sheet name="1" sheetId="44" r:id="rId7"/>
    <sheet name="2" sheetId="43" r:id="rId8"/>
    <sheet name="3" sheetId="15" r:id="rId9"/>
    <sheet name="4" sheetId="16" r:id="rId10"/>
    <sheet name="5" sheetId="17" r:id="rId11"/>
    <sheet name="6" sheetId="18" r:id="rId12"/>
    <sheet name="7" sheetId="19" r:id="rId13"/>
    <sheet name="8" sheetId="20" r:id="rId14"/>
    <sheet name="9" sheetId="21" r:id="rId15"/>
    <sheet name="10" sheetId="22" r:id="rId16"/>
    <sheet name="11" sheetId="23" r:id="rId17"/>
    <sheet name="12" sheetId="24" r:id="rId18"/>
    <sheet name="13" sheetId="25" r:id="rId19"/>
    <sheet name="14" sheetId="26" r:id="rId20"/>
    <sheet name="15" sheetId="27" r:id="rId21"/>
    <sheet name="16" sheetId="29" r:id="rId22"/>
    <sheet name="17" sheetId="28" r:id="rId23"/>
    <sheet name="18" sheetId="30" r:id="rId24"/>
    <sheet name="19" sheetId="31" r:id="rId25"/>
    <sheet name="20" sheetId="35" r:id="rId26"/>
    <sheet name="21" sheetId="34" r:id="rId27"/>
    <sheet name="22" sheetId="32" r:id="rId28"/>
    <sheet name="23" sheetId="33" r:id="rId29"/>
    <sheet name="24" sheetId="36" r:id="rId30"/>
    <sheet name="25" sheetId="37" r:id="rId31"/>
  </sheets>
  <definedNames>
    <definedName name="_xlnm._FilterDatabase" localSheetId="6" hidden="1">'1'!$A$18:$F$18</definedName>
    <definedName name="_xlnm._FilterDatabase" localSheetId="15" hidden="1">'10'!$A$18:$F$18</definedName>
    <definedName name="_xlnm._FilterDatabase" localSheetId="16" hidden="1">'11'!$A$18:$F$18</definedName>
    <definedName name="_xlnm._FilterDatabase" localSheetId="17" hidden="1">'12'!$A$18:$F$18</definedName>
    <definedName name="_xlnm._FilterDatabase" localSheetId="18" hidden="1">'13'!$A$18:$F$18</definedName>
    <definedName name="_xlnm._FilterDatabase" localSheetId="19" hidden="1">'14'!$A$18:$F$18</definedName>
    <definedName name="_xlnm._FilterDatabase" localSheetId="20" hidden="1">'15'!$A$18:$F$18</definedName>
    <definedName name="_xlnm._FilterDatabase" localSheetId="21" hidden="1">'16'!$A$18:$F$18</definedName>
    <definedName name="_xlnm._FilterDatabase" localSheetId="22" hidden="1">'17'!$A$18:$F$18</definedName>
    <definedName name="_xlnm._FilterDatabase" localSheetId="23" hidden="1">'18'!$A$18:$F$18</definedName>
    <definedName name="_xlnm._FilterDatabase" localSheetId="24" hidden="1">'19'!$A$18:$F$18</definedName>
    <definedName name="_xlnm._FilterDatabase" localSheetId="7" hidden="1">'2'!$A$18:$F$18</definedName>
    <definedName name="_xlnm._FilterDatabase" localSheetId="25" hidden="1">'20'!$A$18:$F$18</definedName>
    <definedName name="_xlnm._FilterDatabase" localSheetId="26" hidden="1">'21'!$A$18:$F$18</definedName>
    <definedName name="_xlnm._FilterDatabase" localSheetId="27" hidden="1">'22'!$A$18:$F$18</definedName>
    <definedName name="_xlnm._FilterDatabase" localSheetId="28" hidden="1">'23'!$A$18:$F$18</definedName>
    <definedName name="_xlnm._FilterDatabase" localSheetId="29" hidden="1">'24'!$A$18:$F$18</definedName>
    <definedName name="_xlnm._FilterDatabase" localSheetId="30" hidden="1">'25'!$A$18:$F$18</definedName>
    <definedName name="_xlnm._FilterDatabase" localSheetId="8" hidden="1">'3'!$A$18:$F$18</definedName>
    <definedName name="_xlnm._FilterDatabase" localSheetId="9" hidden="1">'4'!$A$18:$F$18</definedName>
    <definedName name="_xlnm._FilterDatabase" localSheetId="10" hidden="1">'5'!$A$18:$F$18</definedName>
    <definedName name="_xlnm._FilterDatabase" localSheetId="11" hidden="1">'6'!$A$18:$F$18</definedName>
    <definedName name="_xlnm._FilterDatabase" localSheetId="12" hidden="1">'7'!$A$18:$F$18</definedName>
    <definedName name="_xlnm._FilterDatabase" localSheetId="13" hidden="1">'8'!$A$18:$F$18</definedName>
    <definedName name="_xlnm._FilterDatabase" localSheetId="14" hidden="1">'9'!$A$18:$F$18</definedName>
    <definedName name="_xlnm.Print_Area" localSheetId="6">'1'!$A$1:$L$38</definedName>
    <definedName name="_xlnm.Print_Area" localSheetId="15">'10'!$A$1:$L$38</definedName>
    <definedName name="_xlnm.Print_Area" localSheetId="16">'11'!$A$1:$L$38</definedName>
    <definedName name="_xlnm.Print_Area" localSheetId="17">'12'!$A$1:$L$38</definedName>
    <definedName name="_xlnm.Print_Area" localSheetId="18">'13'!$A$1:$L$38</definedName>
    <definedName name="_xlnm.Print_Area" localSheetId="19">'14'!$A$1:$L$38</definedName>
    <definedName name="_xlnm.Print_Area" localSheetId="20">'15'!$A$1:$L$38</definedName>
    <definedName name="_xlnm.Print_Area" localSheetId="21">'16'!$A$1:$L$38</definedName>
    <definedName name="_xlnm.Print_Area" localSheetId="22">'17'!$A$1:$L$38</definedName>
    <definedName name="_xlnm.Print_Area" localSheetId="23">'18'!$A$1:$L$38</definedName>
    <definedName name="_xlnm.Print_Area" localSheetId="24">'19'!$A$1:$L$38</definedName>
    <definedName name="_xlnm.Print_Area" localSheetId="7">'2'!$A$1:$L$38</definedName>
    <definedName name="_xlnm.Print_Area" localSheetId="1">'2 Introduc. Datos'!$A:$AO</definedName>
    <definedName name="_xlnm.Print_Area" localSheetId="25">'20'!$A$1:$L$38</definedName>
    <definedName name="_xlnm.Print_Area" localSheetId="26">'21'!$A$1:$L$38</definedName>
    <definedName name="_xlnm.Print_Area" localSheetId="27">'22'!$A$1:$L$38</definedName>
    <definedName name="_xlnm.Print_Area" localSheetId="28">'23'!$A$1:$L$38</definedName>
    <definedName name="_xlnm.Print_Area" localSheetId="29">'24'!$A$1:$L$38</definedName>
    <definedName name="_xlnm.Print_Area" localSheetId="30">'25'!$A$1:$L$38</definedName>
    <definedName name="_xlnm.Print_Area" localSheetId="8">'3'!$A$1:$L$38</definedName>
    <definedName name="_xlnm.Print_Area" localSheetId="9">'4'!$A$1:$L$39</definedName>
    <definedName name="_xlnm.Print_Area" localSheetId="10">'5'!$A$1:$L$38</definedName>
    <definedName name="_xlnm.Print_Area" localSheetId="11">'6'!$A$1:$L$38</definedName>
    <definedName name="_xlnm.Print_Area" localSheetId="12">'7'!$A$1:$L$38</definedName>
    <definedName name="_xlnm.Print_Area" localSheetId="13">'8'!$A$1:$L$38</definedName>
    <definedName name="_xlnm.Print_Area" localSheetId="14">'9'!$A$1:$L$38</definedName>
    <definedName name="CLASE">'2 Introduc. Datos'!$F$23:$F$47</definedName>
  </definedNames>
  <calcPr calcId="191029" fullPrecision="0"/>
  <pivotCaches>
    <pivotCache cacheId="0" r:id="rId3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37" l="1"/>
  <c r="J44" i="36"/>
  <c r="J44" i="33"/>
  <c r="J44" i="32"/>
  <c r="J44" i="34"/>
  <c r="J44" i="35"/>
  <c r="A30" i="37"/>
  <c r="A30" i="36"/>
  <c r="A30" i="33"/>
  <c r="A30" i="32"/>
  <c r="A30" i="34"/>
  <c r="A30" i="35"/>
  <c r="A30" i="31"/>
  <c r="A30" i="30"/>
  <c r="A30" i="28"/>
  <c r="A30" i="29"/>
  <c r="A30" i="27"/>
  <c r="J30" i="43"/>
  <c r="I30" i="44"/>
  <c r="J30" i="44"/>
  <c r="C11" i="51"/>
  <c r="C10" i="51"/>
  <c r="AR9" i="11" s="1"/>
  <c r="C9" i="51"/>
  <c r="AR8" i="11" s="1"/>
  <c r="C8" i="51"/>
  <c r="C6" i="51"/>
  <c r="AR5" i="11" s="1"/>
  <c r="C5" i="51"/>
  <c r="C7" i="51"/>
  <c r="AR7" i="11"/>
  <c r="C12" i="51"/>
  <c r="AR11" i="11" s="1"/>
  <c r="AR4" i="11"/>
  <c r="C4" i="51"/>
  <c r="AW4" i="11"/>
  <c r="C40" i="51"/>
  <c r="AX12" i="11" s="1"/>
  <c r="AW3" i="11"/>
  <c r="AW12" i="11"/>
  <c r="AW11" i="11"/>
  <c r="AW10" i="11"/>
  <c r="AW9" i="11"/>
  <c r="AW8" i="11"/>
  <c r="AW7" i="11"/>
  <c r="AW6" i="11"/>
  <c r="AW5" i="11"/>
  <c r="C25" i="51"/>
  <c r="AU10" i="11" s="1"/>
  <c r="C21" i="51"/>
  <c r="AU6" i="11" s="1"/>
  <c r="AT3" i="11"/>
  <c r="AT12" i="11"/>
  <c r="AT11" i="11"/>
  <c r="AT10" i="11"/>
  <c r="AT9" i="11"/>
  <c r="AT8" i="11"/>
  <c r="AT7" i="11"/>
  <c r="AT6" i="11"/>
  <c r="AT5" i="11"/>
  <c r="AT4" i="11"/>
  <c r="AQ11" i="11"/>
  <c r="AQ10" i="11"/>
  <c r="AQ9" i="11"/>
  <c r="AQ8" i="11"/>
  <c r="AQ7" i="11"/>
  <c r="AQ6" i="11"/>
  <c r="AQ5" i="11"/>
  <c r="AQ4" i="11"/>
  <c r="AQ3" i="11"/>
  <c r="C39" i="51"/>
  <c r="AX11" i="11" s="1"/>
  <c r="C38" i="51"/>
  <c r="AX10" i="11" s="1"/>
  <c r="C37" i="51"/>
  <c r="AX9" i="11" s="1"/>
  <c r="C36" i="51"/>
  <c r="AX8" i="11" s="1"/>
  <c r="C35" i="51"/>
  <c r="AX7" i="11" s="1"/>
  <c r="C34" i="51"/>
  <c r="AX6" i="11" s="1"/>
  <c r="C33" i="51"/>
  <c r="AX5" i="11" s="1"/>
  <c r="C32" i="51"/>
  <c r="AX4" i="11" s="1"/>
  <c r="C31" i="51"/>
  <c r="AX3" i="11" s="1"/>
  <c r="C27" i="51"/>
  <c r="AU12" i="11" s="1"/>
  <c r="C26" i="51"/>
  <c r="AU11" i="11" s="1"/>
  <c r="C24" i="51"/>
  <c r="AU9" i="11" s="1"/>
  <c r="C23" i="51"/>
  <c r="AU8" i="11" s="1"/>
  <c r="C22" i="51"/>
  <c r="AU7" i="11" s="1"/>
  <c r="C20" i="51"/>
  <c r="AU5" i="11" s="1"/>
  <c r="C19" i="51"/>
  <c r="AU4" i="11" s="1"/>
  <c r="C18" i="51"/>
  <c r="AU3" i="11" s="1"/>
  <c r="AR10" i="11"/>
  <c r="AR6" i="11"/>
  <c r="AR3" i="11"/>
  <c r="I28" i="37"/>
  <c r="K23" i="44"/>
  <c r="J23" i="44"/>
  <c r="C28" i="49"/>
  <c r="B28" i="49"/>
  <c r="A28" i="49"/>
  <c r="C27" i="49"/>
  <c r="B27" i="49"/>
  <c r="A27" i="49"/>
  <c r="C26" i="49"/>
  <c r="B26" i="49"/>
  <c r="A26" i="49"/>
  <c r="C25" i="49"/>
  <c r="B25" i="49"/>
  <c r="A25" i="49"/>
  <c r="C24" i="49"/>
  <c r="B24" i="49"/>
  <c r="A24" i="49"/>
  <c r="C23" i="49"/>
  <c r="B23" i="49"/>
  <c r="A23" i="49"/>
  <c r="C22" i="49"/>
  <c r="B22" i="49"/>
  <c r="A22" i="49"/>
  <c r="C21" i="49"/>
  <c r="B21" i="49"/>
  <c r="A21" i="49"/>
  <c r="C20" i="49"/>
  <c r="B20" i="49"/>
  <c r="A20" i="49"/>
  <c r="C19" i="49"/>
  <c r="B19" i="49"/>
  <c r="A19" i="49"/>
  <c r="C18" i="49"/>
  <c r="B18" i="49"/>
  <c r="A18" i="49"/>
  <c r="C17" i="49"/>
  <c r="B17" i="49"/>
  <c r="A17" i="49"/>
  <c r="C16" i="49"/>
  <c r="B16" i="49"/>
  <c r="A16" i="49"/>
  <c r="C15" i="49"/>
  <c r="B15" i="49"/>
  <c r="A15" i="49"/>
  <c r="C14" i="49"/>
  <c r="B14" i="49"/>
  <c r="A14" i="49"/>
  <c r="C13" i="49"/>
  <c r="B13" i="49"/>
  <c r="A13" i="49"/>
  <c r="C12" i="49"/>
  <c r="B12" i="49"/>
  <c r="A12" i="49"/>
  <c r="C11" i="49"/>
  <c r="B11" i="49"/>
  <c r="A11" i="49"/>
  <c r="C10" i="49"/>
  <c r="B10" i="49"/>
  <c r="A10" i="49"/>
  <c r="C9" i="49"/>
  <c r="B9" i="49"/>
  <c r="A9" i="49"/>
  <c r="C8" i="49"/>
  <c r="B8" i="49"/>
  <c r="A8" i="49"/>
  <c r="C7" i="49"/>
  <c r="B7" i="49"/>
  <c r="A7" i="49"/>
  <c r="C6" i="49"/>
  <c r="B6" i="49"/>
  <c r="A6" i="49"/>
  <c r="C5" i="49"/>
  <c r="B5" i="49"/>
  <c r="A5" i="49"/>
  <c r="C4" i="49"/>
  <c r="B4" i="49"/>
  <c r="A4" i="49"/>
  <c r="I16" i="16"/>
  <c r="I12" i="16"/>
  <c r="C12" i="16"/>
  <c r="C14" i="16"/>
  <c r="C16" i="16"/>
  <c r="F5" i="31"/>
  <c r="A26" i="31" s="1"/>
  <c r="F5" i="30"/>
  <c r="I21" i="16"/>
  <c r="J21" i="16"/>
  <c r="K21" i="16"/>
  <c r="F5" i="16"/>
  <c r="A30" i="16" s="1"/>
  <c r="F18" i="16"/>
  <c r="I22" i="16"/>
  <c r="J22" i="16"/>
  <c r="K22" i="16"/>
  <c r="I23" i="16"/>
  <c r="J23" i="16"/>
  <c r="K23" i="16"/>
  <c r="I24" i="16"/>
  <c r="J24" i="16"/>
  <c r="K24" i="16"/>
  <c r="I25" i="16"/>
  <c r="J25" i="16"/>
  <c r="K25" i="16"/>
  <c r="I26" i="16"/>
  <c r="J26" i="16"/>
  <c r="K26" i="16"/>
  <c r="I27" i="16"/>
  <c r="J27" i="16"/>
  <c r="K27" i="16"/>
  <c r="I28" i="16"/>
  <c r="J28" i="16"/>
  <c r="K28" i="16"/>
  <c r="I29" i="16"/>
  <c r="J29" i="16"/>
  <c r="K29" i="16"/>
  <c r="I30" i="16"/>
  <c r="J30" i="16"/>
  <c r="K30" i="16"/>
  <c r="F18" i="44"/>
  <c r="F5" i="44"/>
  <c r="A24" i="44" s="1"/>
  <c r="K30" i="44"/>
  <c r="I29" i="44"/>
  <c r="J29" i="44"/>
  <c r="K29" i="44"/>
  <c r="I28" i="44"/>
  <c r="J28" i="44"/>
  <c r="K28" i="44"/>
  <c r="I27" i="44"/>
  <c r="J27" i="44"/>
  <c r="K27" i="44"/>
  <c r="I26" i="44"/>
  <c r="J26" i="44"/>
  <c r="K26" i="44"/>
  <c r="I25" i="44"/>
  <c r="J25" i="44"/>
  <c r="K25" i="44"/>
  <c r="I24" i="44"/>
  <c r="J24" i="44"/>
  <c r="K24" i="44"/>
  <c r="I23" i="44"/>
  <c r="I22" i="44"/>
  <c r="J22" i="44"/>
  <c r="K22" i="44"/>
  <c r="I21" i="44"/>
  <c r="J21" i="44"/>
  <c r="K21" i="44"/>
  <c r="E30" i="37"/>
  <c r="E29" i="37"/>
  <c r="E28" i="37"/>
  <c r="E27" i="37"/>
  <c r="E26" i="37"/>
  <c r="E25" i="37"/>
  <c r="E24" i="37"/>
  <c r="E23" i="37"/>
  <c r="E22" i="37"/>
  <c r="E21" i="37"/>
  <c r="E30" i="36"/>
  <c r="E29" i="36"/>
  <c r="E28" i="36"/>
  <c r="E27" i="36"/>
  <c r="E26" i="36"/>
  <c r="E25" i="36"/>
  <c r="E24" i="36"/>
  <c r="E23" i="36"/>
  <c r="E22" i="36"/>
  <c r="E21" i="36"/>
  <c r="E30" i="33"/>
  <c r="E29" i="33"/>
  <c r="E28" i="33"/>
  <c r="E27" i="33"/>
  <c r="E26" i="33"/>
  <c r="E25" i="33"/>
  <c r="E24" i="33"/>
  <c r="E23" i="33"/>
  <c r="E22" i="33"/>
  <c r="E21" i="33"/>
  <c r="E30" i="32"/>
  <c r="E29" i="32"/>
  <c r="E28" i="32"/>
  <c r="E27" i="32"/>
  <c r="E26" i="32"/>
  <c r="E25" i="32"/>
  <c r="E24" i="32"/>
  <c r="E23" i="32"/>
  <c r="E22" i="32"/>
  <c r="E21" i="32"/>
  <c r="E30" i="35"/>
  <c r="E29" i="35"/>
  <c r="E28" i="35"/>
  <c r="E27" i="35"/>
  <c r="E26" i="35"/>
  <c r="E25" i="35"/>
  <c r="E24" i="35"/>
  <c r="E23" i="35"/>
  <c r="E22" i="35"/>
  <c r="E21" i="35"/>
  <c r="E30" i="34"/>
  <c r="E29" i="34"/>
  <c r="E28" i="34"/>
  <c r="E27" i="34"/>
  <c r="E26" i="34"/>
  <c r="E25" i="34"/>
  <c r="E24" i="34"/>
  <c r="E23" i="34"/>
  <c r="E22" i="34"/>
  <c r="E21" i="34"/>
  <c r="E30" i="31"/>
  <c r="E29" i="31"/>
  <c r="E28" i="31"/>
  <c r="E27" i="31"/>
  <c r="E26" i="31"/>
  <c r="E25" i="31"/>
  <c r="E24" i="31"/>
  <c r="E23" i="31"/>
  <c r="E22" i="31"/>
  <c r="E21" i="31"/>
  <c r="E30" i="30"/>
  <c r="E29" i="30"/>
  <c r="E28" i="30"/>
  <c r="E27" i="30"/>
  <c r="E26" i="30"/>
  <c r="E25" i="30"/>
  <c r="E24" i="30"/>
  <c r="E23" i="30"/>
  <c r="E22" i="30"/>
  <c r="E21" i="30"/>
  <c r="E30" i="28"/>
  <c r="E29" i="28"/>
  <c r="E28" i="28"/>
  <c r="E27" i="28"/>
  <c r="E26" i="28"/>
  <c r="E25" i="28"/>
  <c r="E24" i="28"/>
  <c r="E23" i="28"/>
  <c r="E22" i="28"/>
  <c r="E21" i="28"/>
  <c r="E30" i="29"/>
  <c r="E29" i="29"/>
  <c r="E28" i="29"/>
  <c r="E27" i="29"/>
  <c r="E26" i="29"/>
  <c r="E25" i="29"/>
  <c r="E24" i="29"/>
  <c r="E23" i="29"/>
  <c r="E22" i="29"/>
  <c r="E21" i="29"/>
  <c r="E30" i="27"/>
  <c r="E29" i="27"/>
  <c r="E28" i="27"/>
  <c r="E27" i="27"/>
  <c r="E26" i="27"/>
  <c r="E25" i="27"/>
  <c r="E24" i="27"/>
  <c r="E23" i="27"/>
  <c r="E22" i="27"/>
  <c r="E21" i="27"/>
  <c r="E30" i="26"/>
  <c r="E29" i="26"/>
  <c r="E28" i="26"/>
  <c r="E27" i="26"/>
  <c r="E26" i="26"/>
  <c r="E25" i="26"/>
  <c r="E24" i="26"/>
  <c r="E23" i="26"/>
  <c r="E22" i="26"/>
  <c r="E21" i="26"/>
  <c r="E30" i="25"/>
  <c r="E29" i="25"/>
  <c r="E28" i="25"/>
  <c r="E27" i="25"/>
  <c r="E26" i="25"/>
  <c r="E25" i="25"/>
  <c r="E24" i="25"/>
  <c r="E23" i="25"/>
  <c r="E22" i="25"/>
  <c r="E21" i="25"/>
  <c r="E30" i="24"/>
  <c r="E29" i="24"/>
  <c r="E28" i="24"/>
  <c r="E27" i="24"/>
  <c r="E26" i="24"/>
  <c r="E25" i="24"/>
  <c r="E24" i="24"/>
  <c r="E23" i="24"/>
  <c r="E22" i="24"/>
  <c r="E21" i="24"/>
  <c r="E30" i="23"/>
  <c r="E29" i="23"/>
  <c r="E28" i="23"/>
  <c r="E27" i="23"/>
  <c r="E26" i="23"/>
  <c r="E25" i="23"/>
  <c r="E24" i="23"/>
  <c r="E23" i="23"/>
  <c r="E22" i="23"/>
  <c r="E21" i="23"/>
  <c r="E30" i="22"/>
  <c r="E29" i="22"/>
  <c r="E28" i="22"/>
  <c r="E27" i="22"/>
  <c r="E26" i="22"/>
  <c r="E25" i="22"/>
  <c r="E24" i="22"/>
  <c r="E23" i="22"/>
  <c r="E22" i="22"/>
  <c r="E21" i="22"/>
  <c r="E30" i="21"/>
  <c r="E29" i="21"/>
  <c r="E28" i="21"/>
  <c r="E27" i="21"/>
  <c r="E26" i="21"/>
  <c r="E25" i="21"/>
  <c r="E24" i="21"/>
  <c r="E23" i="21"/>
  <c r="E22" i="21"/>
  <c r="E21" i="21"/>
  <c r="E30" i="20"/>
  <c r="E29" i="20"/>
  <c r="E28" i="20"/>
  <c r="E27" i="20"/>
  <c r="E26" i="20"/>
  <c r="E25" i="20"/>
  <c r="E24" i="20"/>
  <c r="E23" i="20"/>
  <c r="E22" i="20"/>
  <c r="E21" i="20"/>
  <c r="E30" i="19"/>
  <c r="E29" i="19"/>
  <c r="E28" i="19"/>
  <c r="E27" i="19"/>
  <c r="E26" i="19"/>
  <c r="E25" i="19"/>
  <c r="E24" i="19"/>
  <c r="E23" i="19"/>
  <c r="E22" i="19"/>
  <c r="E21" i="19"/>
  <c r="E30" i="18"/>
  <c r="E29" i="18"/>
  <c r="E28" i="18"/>
  <c r="E27" i="18"/>
  <c r="E26" i="18"/>
  <c r="E25" i="18"/>
  <c r="E24" i="18"/>
  <c r="E23" i="18"/>
  <c r="E22" i="18"/>
  <c r="E21" i="18"/>
  <c r="E30" i="17"/>
  <c r="E29" i="17"/>
  <c r="E28" i="17"/>
  <c r="E27" i="17"/>
  <c r="E26" i="17"/>
  <c r="E25" i="17"/>
  <c r="E24" i="17"/>
  <c r="E23" i="17"/>
  <c r="E22" i="17"/>
  <c r="E21" i="17"/>
  <c r="E30" i="16"/>
  <c r="E29" i="16"/>
  <c r="E28" i="16"/>
  <c r="E27" i="16"/>
  <c r="E26" i="16"/>
  <c r="E25" i="16"/>
  <c r="E24" i="16"/>
  <c r="E23" i="16"/>
  <c r="E22" i="16"/>
  <c r="E21" i="16"/>
  <c r="E30" i="15"/>
  <c r="E29" i="15"/>
  <c r="E28" i="15"/>
  <c r="E27" i="15"/>
  <c r="E26" i="15"/>
  <c r="E25" i="15"/>
  <c r="E24" i="15"/>
  <c r="E23" i="15"/>
  <c r="E22" i="15"/>
  <c r="E21" i="15"/>
  <c r="E30" i="43"/>
  <c r="E29" i="43"/>
  <c r="E28" i="43"/>
  <c r="E27" i="43"/>
  <c r="E26" i="43"/>
  <c r="E25" i="43"/>
  <c r="E24" i="43"/>
  <c r="E23" i="43"/>
  <c r="E22" i="43"/>
  <c r="E21" i="43"/>
  <c r="E30" i="44"/>
  <c r="E29" i="44"/>
  <c r="E28" i="44"/>
  <c r="E27" i="44"/>
  <c r="E26" i="44"/>
  <c r="E25" i="44"/>
  <c r="E24" i="44"/>
  <c r="E23" i="44"/>
  <c r="E22" i="44"/>
  <c r="E21" i="44"/>
  <c r="B5" i="48"/>
  <c r="B6" i="48"/>
  <c r="B7" i="48"/>
  <c r="B8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4" i="48"/>
  <c r="C3" i="47"/>
  <c r="C4" i="47"/>
  <c r="C5" i="47"/>
  <c r="C6" i="47"/>
  <c r="C7" i="47"/>
  <c r="C8" i="47"/>
  <c r="C9" i="47"/>
  <c r="C10" i="47"/>
  <c r="C11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B3" i="47"/>
  <c r="B4" i="47"/>
  <c r="B5" i="47"/>
  <c r="B6" i="47"/>
  <c r="B7" i="47"/>
  <c r="B8" i="47"/>
  <c r="B9" i="47"/>
  <c r="B10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A3" i="47"/>
  <c r="A4" i="47"/>
  <c r="A5" i="47"/>
  <c r="A6" i="47"/>
  <c r="A7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C2" i="47"/>
  <c r="B2" i="47"/>
  <c r="A2" i="47"/>
  <c r="I21" i="37"/>
  <c r="F5" i="37"/>
  <c r="J21" i="37"/>
  <c r="K21" i="37"/>
  <c r="F18" i="37"/>
  <c r="I22" i="37"/>
  <c r="J22" i="37"/>
  <c r="K22" i="37"/>
  <c r="I23" i="37"/>
  <c r="J23" i="37"/>
  <c r="K23" i="37"/>
  <c r="I24" i="37"/>
  <c r="J24" i="37"/>
  <c r="K24" i="37"/>
  <c r="I25" i="37"/>
  <c r="J25" i="37"/>
  <c r="K25" i="37"/>
  <c r="I26" i="37"/>
  <c r="J26" i="37"/>
  <c r="K26" i="37"/>
  <c r="D26" i="37"/>
  <c r="I27" i="37"/>
  <c r="J27" i="37"/>
  <c r="K27" i="37"/>
  <c r="J28" i="37"/>
  <c r="K28" i="37"/>
  <c r="I29" i="37"/>
  <c r="J29" i="37"/>
  <c r="K29" i="37"/>
  <c r="I30" i="37"/>
  <c r="J30" i="37"/>
  <c r="K30" i="37"/>
  <c r="I21" i="36"/>
  <c r="F5" i="36"/>
  <c r="D24" i="36" s="1"/>
  <c r="J21" i="36"/>
  <c r="K21" i="36"/>
  <c r="F18" i="36"/>
  <c r="I22" i="36"/>
  <c r="J22" i="36"/>
  <c r="K22" i="36"/>
  <c r="I23" i="36"/>
  <c r="J23" i="36"/>
  <c r="K23" i="36"/>
  <c r="I24" i="36"/>
  <c r="J24" i="36"/>
  <c r="K24" i="36"/>
  <c r="I25" i="36"/>
  <c r="J25" i="36"/>
  <c r="K25" i="36"/>
  <c r="I26" i="36"/>
  <c r="J26" i="36"/>
  <c r="K26" i="36"/>
  <c r="D26" i="36"/>
  <c r="I27" i="36"/>
  <c r="J27" i="36"/>
  <c r="K27" i="36"/>
  <c r="D27" i="36"/>
  <c r="I28" i="36"/>
  <c r="J28" i="36"/>
  <c r="K28" i="36"/>
  <c r="D28" i="36"/>
  <c r="I29" i="36"/>
  <c r="J29" i="36"/>
  <c r="K29" i="36"/>
  <c r="I30" i="36"/>
  <c r="J30" i="36"/>
  <c r="K30" i="36"/>
  <c r="I21" i="33"/>
  <c r="F5" i="33"/>
  <c r="A29" i="33" s="1"/>
  <c r="J21" i="33"/>
  <c r="K21" i="33"/>
  <c r="F18" i="33"/>
  <c r="I22" i="33"/>
  <c r="J22" i="33"/>
  <c r="K22" i="33"/>
  <c r="I23" i="33"/>
  <c r="J23" i="33"/>
  <c r="K23" i="33"/>
  <c r="I24" i="33"/>
  <c r="J24" i="33"/>
  <c r="K24" i="33"/>
  <c r="I25" i="33"/>
  <c r="J25" i="33"/>
  <c r="K25" i="33"/>
  <c r="I26" i="33"/>
  <c r="J26" i="33"/>
  <c r="K26" i="33"/>
  <c r="I27" i="33"/>
  <c r="J27" i="33"/>
  <c r="K27" i="33"/>
  <c r="I28" i="33"/>
  <c r="J28" i="33"/>
  <c r="K28" i="33"/>
  <c r="I29" i="33"/>
  <c r="J29" i="33"/>
  <c r="K29" i="33"/>
  <c r="I30" i="33"/>
  <c r="J30" i="33"/>
  <c r="K30" i="33"/>
  <c r="I21" i="32"/>
  <c r="F5" i="32"/>
  <c r="J21" i="32"/>
  <c r="K21" i="32"/>
  <c r="F18" i="32"/>
  <c r="I28" i="32"/>
  <c r="J28" i="32"/>
  <c r="K28" i="32"/>
  <c r="I22" i="32"/>
  <c r="J22" i="32"/>
  <c r="K22" i="32"/>
  <c r="I23" i="32"/>
  <c r="J23" i="32"/>
  <c r="K23" i="32"/>
  <c r="I24" i="32"/>
  <c r="J24" i="32"/>
  <c r="K24" i="32"/>
  <c r="I25" i="32"/>
  <c r="J25" i="32"/>
  <c r="K25" i="32"/>
  <c r="I26" i="32"/>
  <c r="J26" i="32"/>
  <c r="K26" i="32"/>
  <c r="I27" i="32"/>
  <c r="J27" i="32"/>
  <c r="K27" i="32"/>
  <c r="I29" i="32"/>
  <c r="J29" i="32"/>
  <c r="K29" i="32"/>
  <c r="I30" i="32"/>
  <c r="J30" i="32"/>
  <c r="K30" i="32"/>
  <c r="I21" i="34"/>
  <c r="F5" i="34"/>
  <c r="J21" i="34"/>
  <c r="K21" i="34"/>
  <c r="F18" i="34"/>
  <c r="I24" i="34"/>
  <c r="J24" i="34"/>
  <c r="K24" i="34"/>
  <c r="I22" i="34"/>
  <c r="J22" i="34"/>
  <c r="K22" i="34"/>
  <c r="I23" i="34"/>
  <c r="J23" i="34"/>
  <c r="K23" i="34"/>
  <c r="I25" i="34"/>
  <c r="J25" i="34"/>
  <c r="K25" i="34"/>
  <c r="I26" i="34"/>
  <c r="J26" i="34"/>
  <c r="K26" i="34"/>
  <c r="I27" i="34"/>
  <c r="J27" i="34"/>
  <c r="K27" i="34"/>
  <c r="I28" i="34"/>
  <c r="J28" i="34"/>
  <c r="K28" i="34"/>
  <c r="I29" i="34"/>
  <c r="J29" i="34"/>
  <c r="K29" i="34"/>
  <c r="I30" i="34"/>
  <c r="J30" i="34"/>
  <c r="K30" i="34"/>
  <c r="I21" i="35"/>
  <c r="F5" i="35"/>
  <c r="J21" i="35"/>
  <c r="K21" i="35"/>
  <c r="F18" i="35"/>
  <c r="I22" i="35"/>
  <c r="J22" i="35"/>
  <c r="K22" i="35"/>
  <c r="I23" i="35"/>
  <c r="J23" i="35"/>
  <c r="K23" i="35"/>
  <c r="I24" i="35"/>
  <c r="J24" i="35"/>
  <c r="K24" i="35"/>
  <c r="I25" i="35"/>
  <c r="J25" i="35"/>
  <c r="K25" i="35"/>
  <c r="I26" i="35"/>
  <c r="J26" i="35"/>
  <c r="K26" i="35"/>
  <c r="I27" i="35"/>
  <c r="J27" i="35"/>
  <c r="K27" i="35"/>
  <c r="I28" i="35"/>
  <c r="J28" i="35"/>
  <c r="K28" i="35"/>
  <c r="I29" i="35"/>
  <c r="J29" i="35"/>
  <c r="K29" i="35"/>
  <c r="I30" i="35"/>
  <c r="J30" i="35"/>
  <c r="K30" i="35"/>
  <c r="I21" i="31"/>
  <c r="J21" i="31"/>
  <c r="K21" i="31"/>
  <c r="F18" i="31"/>
  <c r="I30" i="31"/>
  <c r="J30" i="31"/>
  <c r="K30" i="31"/>
  <c r="D30" i="31"/>
  <c r="I22" i="31"/>
  <c r="J22" i="31"/>
  <c r="K22" i="31"/>
  <c r="I23" i="31"/>
  <c r="J23" i="31"/>
  <c r="K23" i="31"/>
  <c r="I24" i="31"/>
  <c r="J24" i="31"/>
  <c r="K24" i="31"/>
  <c r="I25" i="31"/>
  <c r="J25" i="31"/>
  <c r="K25" i="31"/>
  <c r="I26" i="31"/>
  <c r="J26" i="31"/>
  <c r="K26" i="31"/>
  <c r="I27" i="31"/>
  <c r="J27" i="31"/>
  <c r="K27" i="31"/>
  <c r="I28" i="31"/>
  <c r="J28" i="31"/>
  <c r="K28" i="31"/>
  <c r="I29" i="31"/>
  <c r="J29" i="31"/>
  <c r="K29" i="31"/>
  <c r="I21" i="30"/>
  <c r="J21" i="30"/>
  <c r="K21" i="30"/>
  <c r="F18" i="30"/>
  <c r="I22" i="30"/>
  <c r="J22" i="30"/>
  <c r="K22" i="30"/>
  <c r="I23" i="30"/>
  <c r="J23" i="30"/>
  <c r="K23" i="30"/>
  <c r="I24" i="30"/>
  <c r="J24" i="30"/>
  <c r="K24" i="30"/>
  <c r="I25" i="30"/>
  <c r="J25" i="30"/>
  <c r="K25" i="30"/>
  <c r="I26" i="30"/>
  <c r="J26" i="30"/>
  <c r="K26" i="30"/>
  <c r="I27" i="30"/>
  <c r="J27" i="30"/>
  <c r="K27" i="30"/>
  <c r="I28" i="30"/>
  <c r="J28" i="30"/>
  <c r="K28" i="30"/>
  <c r="I29" i="30"/>
  <c r="J29" i="30"/>
  <c r="K29" i="30"/>
  <c r="I30" i="30"/>
  <c r="J30" i="30"/>
  <c r="K30" i="30"/>
  <c r="I21" i="28"/>
  <c r="F5" i="28"/>
  <c r="D23" i="28" s="1"/>
  <c r="J21" i="28"/>
  <c r="K21" i="28"/>
  <c r="F18" i="28"/>
  <c r="I22" i="28"/>
  <c r="J22" i="28"/>
  <c r="K22" i="28"/>
  <c r="I23" i="28"/>
  <c r="J23" i="28"/>
  <c r="K23" i="28"/>
  <c r="I24" i="28"/>
  <c r="J24" i="28"/>
  <c r="K24" i="28"/>
  <c r="I25" i="28"/>
  <c r="J25" i="28"/>
  <c r="K25" i="28"/>
  <c r="I26" i="28"/>
  <c r="J26" i="28"/>
  <c r="K26" i="28"/>
  <c r="I27" i="28"/>
  <c r="J27" i="28"/>
  <c r="K27" i="28"/>
  <c r="I28" i="28"/>
  <c r="J28" i="28"/>
  <c r="K28" i="28"/>
  <c r="I29" i="28"/>
  <c r="J29" i="28"/>
  <c r="K29" i="28"/>
  <c r="I30" i="28"/>
  <c r="J30" i="28"/>
  <c r="K30" i="28"/>
  <c r="I21" i="29"/>
  <c r="F5" i="29"/>
  <c r="D23" i="29" s="1"/>
  <c r="J21" i="29"/>
  <c r="K21" i="29"/>
  <c r="F18" i="29"/>
  <c r="I25" i="29"/>
  <c r="J25" i="29"/>
  <c r="K25" i="29"/>
  <c r="D25" i="29"/>
  <c r="I22" i="29"/>
  <c r="J22" i="29"/>
  <c r="K22" i="29"/>
  <c r="I23" i="29"/>
  <c r="J23" i="29"/>
  <c r="K23" i="29"/>
  <c r="I24" i="29"/>
  <c r="J24" i="29"/>
  <c r="K24" i="29"/>
  <c r="I26" i="29"/>
  <c r="J26" i="29"/>
  <c r="K26" i="29"/>
  <c r="I27" i="29"/>
  <c r="J27" i="29"/>
  <c r="K27" i="29"/>
  <c r="D27" i="29"/>
  <c r="I28" i="29"/>
  <c r="J28" i="29"/>
  <c r="K28" i="29"/>
  <c r="D28" i="29"/>
  <c r="I29" i="29"/>
  <c r="J29" i="29"/>
  <c r="K29" i="29"/>
  <c r="I30" i="29"/>
  <c r="J30" i="29"/>
  <c r="K30" i="29"/>
  <c r="D30" i="29"/>
  <c r="I21" i="27"/>
  <c r="F5" i="27"/>
  <c r="J21" i="27"/>
  <c r="K21" i="27"/>
  <c r="F18" i="27"/>
  <c r="I22" i="27"/>
  <c r="J22" i="27"/>
  <c r="K22" i="27"/>
  <c r="I23" i="27"/>
  <c r="J23" i="27"/>
  <c r="K23" i="27"/>
  <c r="I24" i="27"/>
  <c r="J24" i="27"/>
  <c r="K24" i="27"/>
  <c r="I25" i="27"/>
  <c r="J25" i="27"/>
  <c r="K25" i="27"/>
  <c r="I26" i="27"/>
  <c r="J26" i="27"/>
  <c r="K26" i="27"/>
  <c r="I27" i="27"/>
  <c r="J27" i="27"/>
  <c r="K27" i="27"/>
  <c r="I28" i="27"/>
  <c r="J28" i="27"/>
  <c r="K28" i="27"/>
  <c r="I29" i="27"/>
  <c r="J29" i="27"/>
  <c r="K29" i="27"/>
  <c r="I30" i="27"/>
  <c r="J30" i="27"/>
  <c r="K30" i="27"/>
  <c r="I21" i="26"/>
  <c r="F5" i="26"/>
  <c r="A30" i="26" s="1"/>
  <c r="J21" i="26"/>
  <c r="K21" i="26"/>
  <c r="F18" i="26"/>
  <c r="I27" i="26"/>
  <c r="J27" i="26"/>
  <c r="K27" i="26"/>
  <c r="I22" i="26"/>
  <c r="J22" i="26"/>
  <c r="K22" i="26"/>
  <c r="I23" i="26"/>
  <c r="J23" i="26"/>
  <c r="K23" i="26"/>
  <c r="I24" i="26"/>
  <c r="J24" i="26"/>
  <c r="K24" i="26"/>
  <c r="I25" i="26"/>
  <c r="J25" i="26"/>
  <c r="K25" i="26"/>
  <c r="I26" i="26"/>
  <c r="J26" i="26"/>
  <c r="K26" i="26"/>
  <c r="I28" i="26"/>
  <c r="J28" i="26"/>
  <c r="K28" i="26"/>
  <c r="I29" i="26"/>
  <c r="J29" i="26"/>
  <c r="K29" i="26"/>
  <c r="I30" i="26"/>
  <c r="J30" i="26"/>
  <c r="K30" i="26"/>
  <c r="I21" i="25"/>
  <c r="F5" i="25"/>
  <c r="D25" i="25" s="1"/>
  <c r="J21" i="25"/>
  <c r="K21" i="25"/>
  <c r="F18" i="25"/>
  <c r="I22" i="25"/>
  <c r="J22" i="25"/>
  <c r="K22" i="25"/>
  <c r="I23" i="25"/>
  <c r="J23" i="25"/>
  <c r="K23" i="25"/>
  <c r="I24" i="25"/>
  <c r="J24" i="25"/>
  <c r="K24" i="25"/>
  <c r="I25" i="25"/>
  <c r="J25" i="25"/>
  <c r="K25" i="25"/>
  <c r="I26" i="25"/>
  <c r="J26" i="25"/>
  <c r="K26" i="25"/>
  <c r="I27" i="25"/>
  <c r="J27" i="25"/>
  <c r="K27" i="25"/>
  <c r="I28" i="25"/>
  <c r="J28" i="25"/>
  <c r="K28" i="25"/>
  <c r="I29" i="25"/>
  <c r="J29" i="25"/>
  <c r="K29" i="25"/>
  <c r="I30" i="25"/>
  <c r="J30" i="25"/>
  <c r="K30" i="25"/>
  <c r="I21" i="24"/>
  <c r="F5" i="24"/>
  <c r="D22" i="24" s="1"/>
  <c r="I22" i="24"/>
  <c r="J22" i="24"/>
  <c r="K22" i="24"/>
  <c r="F18" i="24"/>
  <c r="J21" i="24"/>
  <c r="K21" i="24"/>
  <c r="I23" i="24"/>
  <c r="J23" i="24"/>
  <c r="K23" i="24"/>
  <c r="I24" i="24"/>
  <c r="J24" i="24"/>
  <c r="K24" i="24"/>
  <c r="I25" i="24"/>
  <c r="J25" i="24"/>
  <c r="K25" i="24"/>
  <c r="I26" i="24"/>
  <c r="J26" i="24"/>
  <c r="K26" i="24"/>
  <c r="I27" i="24"/>
  <c r="J27" i="24"/>
  <c r="K27" i="24"/>
  <c r="I28" i="24"/>
  <c r="J28" i="24"/>
  <c r="K28" i="24"/>
  <c r="I29" i="24"/>
  <c r="J29" i="24"/>
  <c r="K29" i="24"/>
  <c r="I30" i="24"/>
  <c r="J30" i="24"/>
  <c r="K30" i="24"/>
  <c r="I21" i="23"/>
  <c r="F5" i="23"/>
  <c r="D30" i="23" s="1"/>
  <c r="J21" i="23"/>
  <c r="K21" i="23"/>
  <c r="F18" i="23"/>
  <c r="I22" i="23"/>
  <c r="J22" i="23"/>
  <c r="K22" i="23"/>
  <c r="I23" i="23"/>
  <c r="J23" i="23"/>
  <c r="K23" i="23"/>
  <c r="I24" i="23"/>
  <c r="J24" i="23"/>
  <c r="K24" i="23"/>
  <c r="I25" i="23"/>
  <c r="J25" i="23"/>
  <c r="K25" i="23"/>
  <c r="I26" i="23"/>
  <c r="J26" i="23"/>
  <c r="K26" i="23"/>
  <c r="I27" i="23"/>
  <c r="J27" i="23"/>
  <c r="K27" i="23"/>
  <c r="I28" i="23"/>
  <c r="J28" i="23"/>
  <c r="K28" i="23"/>
  <c r="I29" i="23"/>
  <c r="J29" i="23"/>
  <c r="K29" i="23"/>
  <c r="I30" i="23"/>
  <c r="J30" i="23"/>
  <c r="K30" i="23"/>
  <c r="I22" i="22"/>
  <c r="F5" i="22"/>
  <c r="A30" i="22" s="1"/>
  <c r="I21" i="22"/>
  <c r="J21" i="22"/>
  <c r="K21" i="22"/>
  <c r="F18" i="22"/>
  <c r="J22" i="22"/>
  <c r="K22" i="22"/>
  <c r="I23" i="22"/>
  <c r="J23" i="22"/>
  <c r="K23" i="22"/>
  <c r="I24" i="22"/>
  <c r="J24" i="22"/>
  <c r="K24" i="22"/>
  <c r="I25" i="22"/>
  <c r="J25" i="22"/>
  <c r="K25" i="22"/>
  <c r="I26" i="22"/>
  <c r="J26" i="22"/>
  <c r="K26" i="22"/>
  <c r="I27" i="22"/>
  <c r="J27" i="22"/>
  <c r="K27" i="22"/>
  <c r="I28" i="22"/>
  <c r="J28" i="22"/>
  <c r="K28" i="22"/>
  <c r="I29" i="22"/>
  <c r="J29" i="22"/>
  <c r="K29" i="22"/>
  <c r="I30" i="22"/>
  <c r="J30" i="22"/>
  <c r="K30" i="22"/>
  <c r="I22" i="21"/>
  <c r="F5" i="21"/>
  <c r="A23" i="21" s="1"/>
  <c r="J22" i="21"/>
  <c r="K22" i="21"/>
  <c r="F18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21" i="21"/>
  <c r="J21" i="21"/>
  <c r="K21" i="21"/>
  <c r="I22" i="20"/>
  <c r="F5" i="20"/>
  <c r="A27" i="20" s="1"/>
  <c r="J22" i="20"/>
  <c r="K22" i="20"/>
  <c r="F18" i="20"/>
  <c r="I23" i="20"/>
  <c r="J23" i="20"/>
  <c r="K23" i="20"/>
  <c r="I24" i="20"/>
  <c r="J24" i="20"/>
  <c r="K24" i="20"/>
  <c r="I25" i="20"/>
  <c r="J25" i="20"/>
  <c r="K25" i="20"/>
  <c r="I26" i="20"/>
  <c r="J26" i="20"/>
  <c r="K26" i="20"/>
  <c r="I27" i="20"/>
  <c r="J27" i="20"/>
  <c r="K27" i="20"/>
  <c r="I28" i="20"/>
  <c r="J28" i="20"/>
  <c r="K28" i="20"/>
  <c r="I29" i="20"/>
  <c r="J29" i="20"/>
  <c r="K29" i="20"/>
  <c r="I30" i="20"/>
  <c r="J30" i="20"/>
  <c r="K30" i="20"/>
  <c r="I21" i="20"/>
  <c r="J21" i="20"/>
  <c r="K21" i="20"/>
  <c r="I22" i="19"/>
  <c r="F5" i="19"/>
  <c r="A24" i="19" s="1"/>
  <c r="J22" i="19"/>
  <c r="K22" i="19"/>
  <c r="F18" i="19"/>
  <c r="I23" i="19"/>
  <c r="J23" i="19"/>
  <c r="K23" i="19"/>
  <c r="I24" i="19"/>
  <c r="J24" i="19"/>
  <c r="K24" i="19"/>
  <c r="I25" i="19"/>
  <c r="J25" i="19"/>
  <c r="K25" i="19"/>
  <c r="I26" i="19"/>
  <c r="J26" i="19"/>
  <c r="K26" i="19"/>
  <c r="I27" i="19"/>
  <c r="J27" i="19"/>
  <c r="K27" i="19"/>
  <c r="I28" i="19"/>
  <c r="J28" i="19"/>
  <c r="K28" i="19"/>
  <c r="I29" i="19"/>
  <c r="J29" i="19"/>
  <c r="K29" i="19"/>
  <c r="I30" i="19"/>
  <c r="J30" i="19"/>
  <c r="K30" i="19"/>
  <c r="I21" i="19"/>
  <c r="J21" i="19"/>
  <c r="K21" i="19"/>
  <c r="I22" i="18"/>
  <c r="F5" i="18"/>
  <c r="A30" i="18" s="1"/>
  <c r="J22" i="18"/>
  <c r="K22" i="18"/>
  <c r="F18" i="18"/>
  <c r="I23" i="18"/>
  <c r="J23" i="18"/>
  <c r="K23" i="18"/>
  <c r="I24" i="18"/>
  <c r="J24" i="18"/>
  <c r="K24" i="18"/>
  <c r="I25" i="18"/>
  <c r="J25" i="18"/>
  <c r="K25" i="18"/>
  <c r="I26" i="18"/>
  <c r="J26" i="18"/>
  <c r="K26" i="18"/>
  <c r="I27" i="18"/>
  <c r="J27" i="18"/>
  <c r="K27" i="18"/>
  <c r="I28" i="18"/>
  <c r="J28" i="18"/>
  <c r="K28" i="18"/>
  <c r="I29" i="18"/>
  <c r="J29" i="18"/>
  <c r="K29" i="18"/>
  <c r="I30" i="18"/>
  <c r="J30" i="18"/>
  <c r="K30" i="18"/>
  <c r="I21" i="18"/>
  <c r="J21" i="18"/>
  <c r="K21" i="18"/>
  <c r="I22" i="17"/>
  <c r="F5" i="17"/>
  <c r="A30" i="17" s="1"/>
  <c r="J22" i="17"/>
  <c r="K22" i="17"/>
  <c r="F18" i="17"/>
  <c r="I23" i="17"/>
  <c r="J23" i="17"/>
  <c r="K23" i="17"/>
  <c r="I24" i="17"/>
  <c r="J24" i="17"/>
  <c r="K24" i="17"/>
  <c r="I25" i="17"/>
  <c r="J25" i="17"/>
  <c r="K25" i="17"/>
  <c r="I26" i="17"/>
  <c r="J26" i="17"/>
  <c r="K26" i="17"/>
  <c r="I27" i="17"/>
  <c r="J27" i="17"/>
  <c r="K27" i="17"/>
  <c r="I28" i="17"/>
  <c r="J28" i="17"/>
  <c r="K28" i="17"/>
  <c r="I29" i="17"/>
  <c r="J29" i="17"/>
  <c r="K29" i="17"/>
  <c r="I30" i="17"/>
  <c r="J30" i="17"/>
  <c r="K30" i="17"/>
  <c r="I21" i="17"/>
  <c r="J21" i="17"/>
  <c r="K21" i="17"/>
  <c r="I22" i="15"/>
  <c r="J22" i="15"/>
  <c r="K22" i="15"/>
  <c r="F5" i="15"/>
  <c r="A30" i="15" s="1"/>
  <c r="F18" i="15"/>
  <c r="I23" i="15"/>
  <c r="J23" i="15"/>
  <c r="K23" i="15"/>
  <c r="I24" i="15"/>
  <c r="J24" i="15"/>
  <c r="K24" i="15"/>
  <c r="I25" i="15"/>
  <c r="J25" i="15"/>
  <c r="K25" i="15"/>
  <c r="I26" i="15"/>
  <c r="J26" i="15"/>
  <c r="K26" i="15"/>
  <c r="I27" i="15"/>
  <c r="J27" i="15"/>
  <c r="K27" i="15"/>
  <c r="I28" i="15"/>
  <c r="J28" i="15"/>
  <c r="K28" i="15"/>
  <c r="I29" i="15"/>
  <c r="J29" i="15"/>
  <c r="K29" i="15"/>
  <c r="I30" i="15"/>
  <c r="J30" i="15"/>
  <c r="K30" i="15"/>
  <c r="I21" i="15"/>
  <c r="J21" i="15"/>
  <c r="K21" i="15"/>
  <c r="I22" i="43"/>
  <c r="J22" i="43"/>
  <c r="K22" i="43"/>
  <c r="F5" i="43"/>
  <c r="A30" i="43" s="1"/>
  <c r="F18" i="43"/>
  <c r="I23" i="43"/>
  <c r="J23" i="43"/>
  <c r="K23" i="43"/>
  <c r="I24" i="43"/>
  <c r="J24" i="43"/>
  <c r="K24" i="43"/>
  <c r="I25" i="43"/>
  <c r="J25" i="43"/>
  <c r="K25" i="43"/>
  <c r="I26" i="43"/>
  <c r="J26" i="43"/>
  <c r="K26" i="43"/>
  <c r="I27" i="43"/>
  <c r="J27" i="43"/>
  <c r="K27" i="43"/>
  <c r="I28" i="43"/>
  <c r="J28" i="43"/>
  <c r="K28" i="43"/>
  <c r="I29" i="43"/>
  <c r="J29" i="43"/>
  <c r="K29" i="43"/>
  <c r="I30" i="43"/>
  <c r="K30" i="43"/>
  <c r="I21" i="43"/>
  <c r="J21" i="43"/>
  <c r="K21" i="43"/>
  <c r="J35" i="44"/>
  <c r="C10" i="44"/>
  <c r="C8" i="44"/>
  <c r="B35" i="44"/>
  <c r="B37" i="44"/>
  <c r="C8" i="16"/>
  <c r="C12" i="43"/>
  <c r="C10" i="43"/>
  <c r="C8" i="43"/>
  <c r="I16" i="44"/>
  <c r="I12" i="44"/>
  <c r="C16" i="44"/>
  <c r="C14" i="44"/>
  <c r="C12" i="44"/>
  <c r="I8" i="44"/>
  <c r="I16" i="43"/>
  <c r="I12" i="43"/>
  <c r="C16" i="43"/>
  <c r="C14" i="43"/>
  <c r="I8" i="43"/>
  <c r="B35" i="43"/>
  <c r="J35" i="43"/>
  <c r="B37" i="43"/>
  <c r="J35" i="16"/>
  <c r="B37" i="16"/>
  <c r="B35" i="16"/>
  <c r="I8" i="16"/>
  <c r="C10" i="16"/>
  <c r="B37" i="15"/>
  <c r="B35" i="15"/>
  <c r="J35" i="15"/>
  <c r="I16" i="15"/>
  <c r="I12" i="15"/>
  <c r="I8" i="15"/>
  <c r="C16" i="15"/>
  <c r="C14" i="15"/>
  <c r="C12" i="15"/>
  <c r="C10" i="15"/>
  <c r="C8" i="15"/>
  <c r="B37" i="37"/>
  <c r="B35" i="37"/>
  <c r="I8" i="37"/>
  <c r="C10" i="37"/>
  <c r="C8" i="37"/>
  <c r="J35" i="37"/>
  <c r="I16" i="37"/>
  <c r="I12" i="37"/>
  <c r="C16" i="37"/>
  <c r="C14" i="37"/>
  <c r="C12" i="37"/>
  <c r="I16" i="36"/>
  <c r="I12" i="36"/>
  <c r="C16" i="36"/>
  <c r="C14" i="36"/>
  <c r="C12" i="36"/>
  <c r="I16" i="33"/>
  <c r="I12" i="33"/>
  <c r="C16" i="33"/>
  <c r="C14" i="33"/>
  <c r="C12" i="33"/>
  <c r="I16" i="32"/>
  <c r="I12" i="32"/>
  <c r="C16" i="32"/>
  <c r="C14" i="32"/>
  <c r="C12" i="32"/>
  <c r="I16" i="34"/>
  <c r="I12" i="34"/>
  <c r="C16" i="34"/>
  <c r="C14" i="34"/>
  <c r="C12" i="34"/>
  <c r="I16" i="35"/>
  <c r="I12" i="35"/>
  <c r="C16" i="35"/>
  <c r="C14" i="35"/>
  <c r="C12" i="35"/>
  <c r="I16" i="31"/>
  <c r="I12" i="31"/>
  <c r="C16" i="31"/>
  <c r="C14" i="31"/>
  <c r="C12" i="31"/>
  <c r="I16" i="30"/>
  <c r="I12" i="30"/>
  <c r="C16" i="30"/>
  <c r="C14" i="30"/>
  <c r="C12" i="30"/>
  <c r="I16" i="28"/>
  <c r="I12" i="28"/>
  <c r="C16" i="28"/>
  <c r="C14" i="28"/>
  <c r="C12" i="28"/>
  <c r="I16" i="29"/>
  <c r="I12" i="29"/>
  <c r="C16" i="29"/>
  <c r="C14" i="29"/>
  <c r="C12" i="29"/>
  <c r="I16" i="27"/>
  <c r="I12" i="27"/>
  <c r="C16" i="27"/>
  <c r="C14" i="27"/>
  <c r="C12" i="27"/>
  <c r="I16" i="26"/>
  <c r="I12" i="26"/>
  <c r="C16" i="26"/>
  <c r="C14" i="26"/>
  <c r="C12" i="26"/>
  <c r="I16" i="25"/>
  <c r="I12" i="25"/>
  <c r="C16" i="25"/>
  <c r="C14" i="25"/>
  <c r="C12" i="25"/>
  <c r="I16" i="24"/>
  <c r="I12" i="24"/>
  <c r="C16" i="24"/>
  <c r="C14" i="24"/>
  <c r="C12" i="24"/>
  <c r="I16" i="23"/>
  <c r="I12" i="23"/>
  <c r="C16" i="23"/>
  <c r="C14" i="23"/>
  <c r="C12" i="23"/>
  <c r="I16" i="22"/>
  <c r="I12" i="22"/>
  <c r="C16" i="22"/>
  <c r="C14" i="22"/>
  <c r="C12" i="22"/>
  <c r="I16" i="21"/>
  <c r="I12" i="21"/>
  <c r="C16" i="21"/>
  <c r="C14" i="21"/>
  <c r="C12" i="21"/>
  <c r="I16" i="20"/>
  <c r="I12" i="20"/>
  <c r="C16" i="20"/>
  <c r="C14" i="20"/>
  <c r="C12" i="20"/>
  <c r="I16" i="19"/>
  <c r="I12" i="19"/>
  <c r="C16" i="19"/>
  <c r="C14" i="19"/>
  <c r="C12" i="19"/>
  <c r="I16" i="18"/>
  <c r="I12" i="18"/>
  <c r="C16" i="18"/>
  <c r="C14" i="18"/>
  <c r="C12" i="18"/>
  <c r="I16" i="17"/>
  <c r="I12" i="17"/>
  <c r="C16" i="17"/>
  <c r="C14" i="17"/>
  <c r="C12" i="17"/>
  <c r="C8" i="36"/>
  <c r="I8" i="36"/>
  <c r="C10" i="36"/>
  <c r="B35" i="36"/>
  <c r="J35" i="36"/>
  <c r="B37" i="36"/>
  <c r="C8" i="35"/>
  <c r="I8" i="35"/>
  <c r="C10" i="35"/>
  <c r="B35" i="35"/>
  <c r="J35" i="35"/>
  <c r="B37" i="35"/>
  <c r="C8" i="34"/>
  <c r="I8" i="34"/>
  <c r="C10" i="34"/>
  <c r="B35" i="34"/>
  <c r="J35" i="34"/>
  <c r="B37" i="34"/>
  <c r="C8" i="33"/>
  <c r="I8" i="33"/>
  <c r="C10" i="33"/>
  <c r="B35" i="33"/>
  <c r="J35" i="33"/>
  <c r="B37" i="33"/>
  <c r="C8" i="32"/>
  <c r="I8" i="32"/>
  <c r="C10" i="32"/>
  <c r="B35" i="32"/>
  <c r="J35" i="32"/>
  <c r="B37" i="32"/>
  <c r="C8" i="31"/>
  <c r="I8" i="31"/>
  <c r="C10" i="31"/>
  <c r="B35" i="31"/>
  <c r="J35" i="31"/>
  <c r="B37" i="31"/>
  <c r="C8" i="30"/>
  <c r="I8" i="30"/>
  <c r="C10" i="30"/>
  <c r="B35" i="30"/>
  <c r="J35" i="30"/>
  <c r="B37" i="30"/>
  <c r="C8" i="29"/>
  <c r="I8" i="29"/>
  <c r="C10" i="29"/>
  <c r="B35" i="29"/>
  <c r="J35" i="29"/>
  <c r="B37" i="29"/>
  <c r="C8" i="28"/>
  <c r="I8" i="28"/>
  <c r="C10" i="28"/>
  <c r="B35" i="28"/>
  <c r="J35" i="28"/>
  <c r="B37" i="28"/>
  <c r="C8" i="27"/>
  <c r="I8" i="27"/>
  <c r="C10" i="27"/>
  <c r="B35" i="27"/>
  <c r="J35" i="27"/>
  <c r="B37" i="27"/>
  <c r="C8" i="26"/>
  <c r="I8" i="26"/>
  <c r="C10" i="26"/>
  <c r="B35" i="26"/>
  <c r="J35" i="26"/>
  <c r="B37" i="26"/>
  <c r="C8" i="25"/>
  <c r="I8" i="25"/>
  <c r="C10" i="25"/>
  <c r="B35" i="25"/>
  <c r="J35" i="25"/>
  <c r="B37" i="25"/>
  <c r="C8" i="24"/>
  <c r="I8" i="24"/>
  <c r="C10" i="24"/>
  <c r="B35" i="24"/>
  <c r="J35" i="24"/>
  <c r="B37" i="24"/>
  <c r="C8" i="23"/>
  <c r="I8" i="23"/>
  <c r="C10" i="23"/>
  <c r="B35" i="23"/>
  <c r="J35" i="23"/>
  <c r="B37" i="23"/>
  <c r="C8" i="22"/>
  <c r="I8" i="22"/>
  <c r="C10" i="22"/>
  <c r="B35" i="22"/>
  <c r="J35" i="22"/>
  <c r="B37" i="22"/>
  <c r="C8" i="21"/>
  <c r="I8" i="21"/>
  <c r="C10" i="21"/>
  <c r="B35" i="21"/>
  <c r="J35" i="21"/>
  <c r="B37" i="21"/>
  <c r="C8" i="20"/>
  <c r="I8" i="20"/>
  <c r="C10" i="20"/>
  <c r="B35" i="20"/>
  <c r="J35" i="20"/>
  <c r="B37" i="20"/>
  <c r="C8" i="19"/>
  <c r="I8" i="19"/>
  <c r="C10" i="19"/>
  <c r="B35" i="19"/>
  <c r="J35" i="19"/>
  <c r="B37" i="19"/>
  <c r="C8" i="18"/>
  <c r="I8" i="18"/>
  <c r="C10" i="18"/>
  <c r="B35" i="18"/>
  <c r="J35" i="18"/>
  <c r="B37" i="18"/>
  <c r="C8" i="17"/>
  <c r="I8" i="17"/>
  <c r="C10" i="17"/>
  <c r="B35" i="17"/>
  <c r="J35" i="17"/>
  <c r="B37" i="17"/>
  <c r="D24" i="37"/>
  <c r="A29" i="29"/>
  <c r="A24" i="31"/>
  <c r="A21" i="37"/>
  <c r="A27" i="37"/>
  <c r="A29" i="37"/>
  <c r="A21" i="36"/>
  <c r="A29" i="36"/>
  <c r="D21" i="29"/>
  <c r="A21" i="29"/>
  <c r="A24" i="26"/>
  <c r="A25" i="29"/>
  <c r="A25" i="37"/>
  <c r="A23" i="37"/>
  <c r="D28" i="37"/>
  <c r="D29" i="29"/>
  <c r="A25" i="36"/>
  <c r="A23" i="36"/>
  <c r="A27" i="36"/>
  <c r="D30" i="36"/>
  <c r="D22" i="36"/>
  <c r="D29" i="26"/>
  <c r="A28" i="37"/>
  <c r="A26" i="37"/>
  <c r="A24" i="37"/>
  <c r="A22" i="37"/>
  <c r="A28" i="36"/>
  <c r="A26" i="36"/>
  <c r="A24" i="36"/>
  <c r="A22" i="36"/>
  <c r="A27" i="29"/>
  <c r="A23" i="29"/>
  <c r="A26" i="26"/>
  <c r="D30" i="37"/>
  <c r="D22" i="37"/>
  <c r="D29" i="36"/>
  <c r="D25" i="36"/>
  <c r="D23" i="36"/>
  <c r="D27" i="34"/>
  <c r="D23" i="26"/>
  <c r="D29" i="37"/>
  <c r="D27" i="37"/>
  <c r="D25" i="37"/>
  <c r="D23" i="37"/>
  <c r="D21" i="37"/>
  <c r="A27" i="31"/>
  <c r="A21" i="30"/>
  <c r="A28" i="29"/>
  <c r="A26" i="29"/>
  <c r="A24" i="29"/>
  <c r="A22" i="29"/>
  <c r="A27" i="26"/>
  <c r="A22" i="25"/>
  <c r="D22" i="28"/>
  <c r="D26" i="29"/>
  <c r="D24" i="29"/>
  <c r="D30" i="26"/>
  <c r="D25" i="34"/>
  <c r="A25" i="34"/>
  <c r="A26" i="35"/>
  <c r="D23" i="34"/>
  <c r="D25" i="35"/>
  <c r="A29" i="34"/>
  <c r="D26" i="35"/>
  <c r="D21" i="34"/>
  <c r="A21" i="32"/>
  <c r="A23" i="34"/>
  <c r="A21" i="34"/>
  <c r="D22" i="34"/>
  <c r="D28" i="34"/>
  <c r="D26" i="34"/>
  <c r="D27" i="32"/>
  <c r="A28" i="34"/>
  <c r="A27" i="34"/>
  <c r="A26" i="34"/>
  <c r="A24" i="34"/>
  <c r="A24" i="32"/>
  <c r="D29" i="34"/>
  <c r="A22" i="34"/>
  <c r="D30" i="34"/>
  <c r="D21" i="36"/>
  <c r="A22" i="31"/>
  <c r="D23" i="31"/>
  <c r="A29" i="31"/>
  <c r="D21" i="31"/>
  <c r="D28" i="31"/>
  <c r="A25" i="31"/>
  <c r="D26" i="31"/>
  <c r="A23" i="31"/>
  <c r="D24" i="31"/>
  <c r="A21" i="31"/>
  <c r="D27" i="31"/>
  <c r="D29" i="31"/>
  <c r="A28" i="31"/>
  <c r="D22" i="31"/>
  <c r="D25" i="31"/>
  <c r="D21" i="28"/>
  <c r="A25" i="28"/>
  <c r="D22" i="29"/>
  <c r="D22" i="26"/>
  <c r="J37" i="27"/>
  <c r="AO37" i="11" s="1"/>
  <c r="J37" i="37"/>
  <c r="AO47" i="11" s="1"/>
  <c r="J37" i="36"/>
  <c r="AO46" i="11" s="1"/>
  <c r="J37" i="34"/>
  <c r="AO43" i="11" s="1"/>
  <c r="J37" i="31"/>
  <c r="AO41" i="11" s="1"/>
  <c r="J37" i="29"/>
  <c r="AO38" i="11" s="1"/>
  <c r="D25" i="27"/>
  <c r="A26" i="27"/>
  <c r="A25" i="27"/>
  <c r="A27" i="27"/>
  <c r="A30" i="25" l="1"/>
  <c r="A21" i="25"/>
  <c r="A30" i="24"/>
  <c r="D26" i="23"/>
  <c r="A30" i="23"/>
  <c r="A30" i="21"/>
  <c r="A30" i="20"/>
  <c r="A30" i="19"/>
  <c r="L24" i="37"/>
  <c r="A28" i="25"/>
  <c r="A30" i="44"/>
  <c r="D30" i="44"/>
  <c r="L30" i="44" s="1"/>
  <c r="A24" i="21"/>
  <c r="D26" i="24"/>
  <c r="L26" i="24" s="1"/>
  <c r="A25" i="24"/>
  <c r="D21" i="24"/>
  <c r="L21" i="24" s="1"/>
  <c r="D24" i="24"/>
  <c r="L24" i="24" s="1"/>
  <c r="D28" i="24"/>
  <c r="A27" i="23"/>
  <c r="A22" i="23"/>
  <c r="D25" i="23"/>
  <c r="L25" i="23" s="1"/>
  <c r="A23" i="23"/>
  <c r="A25" i="23"/>
  <c r="D22" i="23"/>
  <c r="L22" i="23" s="1"/>
  <c r="A21" i="23"/>
  <c r="A24" i="23"/>
  <c r="D29" i="23"/>
  <c r="L29" i="23" s="1"/>
  <c r="D28" i="23"/>
  <c r="L28" i="23" s="1"/>
  <c r="D23" i="23"/>
  <c r="L23" i="23" s="1"/>
  <c r="D27" i="23"/>
  <c r="A29" i="23"/>
  <c r="A28" i="23"/>
  <c r="A23" i="22"/>
  <c r="A27" i="21"/>
  <c r="A28" i="21"/>
  <c r="A21" i="21"/>
  <c r="A21" i="20"/>
  <c r="A24" i="20"/>
  <c r="A22" i="20"/>
  <c r="A23" i="20"/>
  <c r="A28" i="17"/>
  <c r="A24" i="17"/>
  <c r="A21" i="17"/>
  <c r="D21" i="17"/>
  <c r="L21" i="17" s="1"/>
  <c r="D25" i="17"/>
  <c r="L25" i="17" s="1"/>
  <c r="A23" i="17"/>
  <c r="A27" i="17"/>
  <c r="A25" i="17"/>
  <c r="A29" i="17"/>
  <c r="D22" i="17"/>
  <c r="L22" i="17" s="1"/>
  <c r="D29" i="17"/>
  <c r="L29" i="17" s="1"/>
  <c r="A28" i="19"/>
  <c r="A23" i="19"/>
  <c r="L21" i="36"/>
  <c r="L29" i="36"/>
  <c r="A29" i="44"/>
  <c r="L21" i="28"/>
  <c r="L25" i="35"/>
  <c r="L29" i="26"/>
  <c r="L22" i="26"/>
  <c r="A26" i="21"/>
  <c r="D21" i="18"/>
  <c r="L21" i="18" s="1"/>
  <c r="D21" i="22"/>
  <c r="L21" i="22" s="1"/>
  <c r="D21" i="21"/>
  <c r="L21" i="21" s="1"/>
  <c r="D21" i="20"/>
  <c r="L21" i="20" s="1"/>
  <c r="D21" i="23"/>
  <c r="L21" i="23" s="1"/>
  <c r="A26" i="24"/>
  <c r="D24" i="23"/>
  <c r="L24" i="23" s="1"/>
  <c r="A25" i="21"/>
  <c r="D23" i="17"/>
  <c r="L23" i="17" s="1"/>
  <c r="D28" i="17"/>
  <c r="L28" i="17" s="1"/>
  <c r="L23" i="26"/>
  <c r="D27" i="17"/>
  <c r="L27" i="17" s="1"/>
  <c r="L22" i="37"/>
  <c r="D30" i="15"/>
  <c r="L30" i="15" s="1"/>
  <c r="L29" i="34"/>
  <c r="A26" i="23"/>
  <c r="D25" i="24"/>
  <c r="L25" i="24" s="1"/>
  <c r="D22" i="27"/>
  <c r="L22" i="27" s="1"/>
  <c r="D21" i="27"/>
  <c r="L21" i="27" s="1"/>
  <c r="D24" i="27"/>
  <c r="L24" i="27" s="1"/>
  <c r="A28" i="27"/>
  <c r="D25" i="16"/>
  <c r="L25" i="16" s="1"/>
  <c r="A25" i="20"/>
  <c r="A27" i="28"/>
  <c r="A24" i="28"/>
  <c r="A28" i="28"/>
  <c r="D24" i="26"/>
  <c r="L24" i="26" s="1"/>
  <c r="D28" i="27"/>
  <c r="L28" i="27" s="1"/>
  <c r="D24" i="28"/>
  <c r="L24" i="28" s="1"/>
  <c r="A21" i="26"/>
  <c r="A29" i="26"/>
  <c r="A29" i="30"/>
  <c r="D27" i="30"/>
  <c r="L27" i="30" s="1"/>
  <c r="D27" i="26"/>
  <c r="L27" i="26" s="1"/>
  <c r="D25" i="30"/>
  <c r="L25" i="30" s="1"/>
  <c r="D24" i="30"/>
  <c r="L24" i="30" s="1"/>
  <c r="D29" i="27"/>
  <c r="D27" i="27"/>
  <c r="L27" i="27" s="1"/>
  <c r="A22" i="27"/>
  <c r="A29" i="20"/>
  <c r="A21" i="28"/>
  <c r="A29" i="28"/>
  <c r="A23" i="28"/>
  <c r="D26" i="26"/>
  <c r="L26" i="26" s="1"/>
  <c r="D28" i="28"/>
  <c r="L28" i="28" s="1"/>
  <c r="A23" i="26"/>
  <c r="A23" i="27"/>
  <c r="D25" i="26"/>
  <c r="L25" i="26" s="1"/>
  <c r="A24" i="30"/>
  <c r="L30" i="36"/>
  <c r="L28" i="36"/>
  <c r="L27" i="36"/>
  <c r="L26" i="36"/>
  <c r="D23" i="27"/>
  <c r="L23" i="27" s="1"/>
  <c r="A21" i="27"/>
  <c r="D30" i="27"/>
  <c r="L30" i="27" s="1"/>
  <c r="D26" i="27"/>
  <c r="A24" i="27"/>
  <c r="A29" i="27"/>
  <c r="A22" i="43"/>
  <c r="J37" i="28"/>
  <c r="AO39" i="11" s="1"/>
  <c r="D27" i="28"/>
  <c r="L27" i="28" s="1"/>
  <c r="A26" i="28"/>
  <c r="D29" i="28"/>
  <c r="L29" i="28" s="1"/>
  <c r="D28" i="26"/>
  <c r="D30" i="28"/>
  <c r="L30" i="28" s="1"/>
  <c r="A25" i="26"/>
  <c r="A22" i="28"/>
  <c r="A22" i="26"/>
  <c r="D21" i="26"/>
  <c r="L21" i="26" s="1"/>
  <c r="A28" i="26"/>
  <c r="D26" i="28"/>
  <c r="L26" i="28" s="1"/>
  <c r="D25" i="28"/>
  <c r="L25" i="28" s="1"/>
  <c r="L21" i="31"/>
  <c r="D24" i="34"/>
  <c r="L24" i="34" s="1"/>
  <c r="L27" i="34"/>
  <c r="L27" i="32"/>
  <c r="D25" i="43"/>
  <c r="L25" i="43" s="1"/>
  <c r="A23" i="44"/>
  <c r="D29" i="33"/>
  <c r="L29" i="33" s="1"/>
  <c r="L26" i="27"/>
  <c r="D23" i="25"/>
  <c r="L23" i="25" s="1"/>
  <c r="D24" i="25"/>
  <c r="L24" i="25" s="1"/>
  <c r="A29" i="15"/>
  <c r="A28" i="44"/>
  <c r="A28" i="43"/>
  <c r="A26" i="43"/>
  <c r="D22" i="25"/>
  <c r="L22" i="25" s="1"/>
  <c r="D30" i="25"/>
  <c r="L30" i="25" s="1"/>
  <c r="A26" i="44"/>
  <c r="L28" i="24"/>
  <c r="L27" i="31"/>
  <c r="A29" i="32"/>
  <c r="A28" i="32"/>
  <c r="A23" i="32"/>
  <c r="L25" i="34"/>
  <c r="L28" i="26"/>
  <c r="A23" i="30"/>
  <c r="L23" i="36"/>
  <c r="A22" i="30"/>
  <c r="D23" i="30"/>
  <c r="L23" i="30" s="1"/>
  <c r="L23" i="28"/>
  <c r="D28" i="32"/>
  <c r="L28" i="32" s="1"/>
  <c r="A24" i="43"/>
  <c r="D30" i="43"/>
  <c r="L30" i="43" s="1"/>
  <c r="A22" i="17"/>
  <c r="A26" i="17"/>
  <c r="A27" i="44"/>
  <c r="A28" i="33"/>
  <c r="A23" i="25"/>
  <c r="D22" i="43"/>
  <c r="L22" i="43" s="1"/>
  <c r="A29" i="43"/>
  <c r="A21" i="44"/>
  <c r="D22" i="44"/>
  <c r="L22" i="44" s="1"/>
  <c r="A25" i="43"/>
  <c r="A27" i="25"/>
  <c r="A29" i="25"/>
  <c r="A24" i="25"/>
  <c r="D29" i="25"/>
  <c r="L29" i="25" s="1"/>
  <c r="D27" i="25"/>
  <c r="L27" i="25" s="1"/>
  <c r="A26" i="32"/>
  <c r="D23" i="43"/>
  <c r="L23" i="43" s="1"/>
  <c r="D26" i="30"/>
  <c r="L26" i="30" s="1"/>
  <c r="A25" i="30"/>
  <c r="A27" i="32"/>
  <c r="A28" i="30"/>
  <c r="L28" i="29"/>
  <c r="L27" i="29"/>
  <c r="L21" i="34"/>
  <c r="D30" i="17"/>
  <c r="L30" i="17" s="1"/>
  <c r="A26" i="33"/>
  <c r="D21" i="25"/>
  <c r="L21" i="25" s="1"/>
  <c r="A23" i="43"/>
  <c r="A21" i="43"/>
  <c r="D25" i="44"/>
  <c r="L25" i="44" s="1"/>
  <c r="A25" i="25"/>
  <c r="A26" i="25"/>
  <c r="D28" i="25"/>
  <c r="L28" i="25" s="1"/>
  <c r="D26" i="25"/>
  <c r="L26" i="25" s="1"/>
  <c r="J37" i="30"/>
  <c r="AO40" i="11" s="1"/>
  <c r="L25" i="31"/>
  <c r="L29" i="31"/>
  <c r="A23" i="33"/>
  <c r="A22" i="33"/>
  <c r="D28" i="30"/>
  <c r="L28" i="30" s="1"/>
  <c r="A27" i="30"/>
  <c r="L29" i="29"/>
  <c r="A26" i="30"/>
  <c r="D30" i="30"/>
  <c r="L30" i="30" s="1"/>
  <c r="D29" i="30"/>
  <c r="L29" i="30" s="1"/>
  <c r="D22" i="30"/>
  <c r="L22" i="30" s="1"/>
  <c r="D21" i="30"/>
  <c r="L21" i="30" s="1"/>
  <c r="D24" i="43"/>
  <c r="L24" i="43" s="1"/>
  <c r="D26" i="17"/>
  <c r="L26" i="17" s="1"/>
  <c r="A22" i="21"/>
  <c r="L28" i="34"/>
  <c r="L22" i="24"/>
  <c r="L30" i="23"/>
  <c r="L30" i="37"/>
  <c r="L30" i="34"/>
  <c r="L30" i="26"/>
  <c r="D29" i="43"/>
  <c r="L29" i="43" s="1"/>
  <c r="D29" i="15"/>
  <c r="L29" i="15" s="1"/>
  <c r="D29" i="44"/>
  <c r="L29" i="44" s="1"/>
  <c r="A27" i="43"/>
  <c r="A27" i="15"/>
  <c r="L26" i="29"/>
  <c r="L26" i="34"/>
  <c r="L26" i="31"/>
  <c r="L24" i="31"/>
  <c r="L23" i="31"/>
  <c r="D21" i="15"/>
  <c r="L21" i="15" s="1"/>
  <c r="D21" i="44"/>
  <c r="L21" i="44" s="1"/>
  <c r="D21" i="43"/>
  <c r="L21" i="43" s="1"/>
  <c r="D27" i="43"/>
  <c r="L27" i="43" s="1"/>
  <c r="D27" i="44"/>
  <c r="L27" i="44" s="1"/>
  <c r="D28" i="44"/>
  <c r="L28" i="44" s="1"/>
  <c r="D28" i="43"/>
  <c r="L28" i="43" s="1"/>
  <c r="D22" i="20"/>
  <c r="L22" i="20" s="1"/>
  <c r="D22" i="21"/>
  <c r="L22" i="21" s="1"/>
  <c r="D26" i="15"/>
  <c r="L26" i="15" s="1"/>
  <c r="D26" i="44"/>
  <c r="L26" i="44" s="1"/>
  <c r="D26" i="43"/>
  <c r="L26" i="43" s="1"/>
  <c r="D24" i="17"/>
  <c r="L24" i="17" s="1"/>
  <c r="D24" i="18"/>
  <c r="L24" i="18" s="1"/>
  <c r="D23" i="33"/>
  <c r="L23" i="33" s="1"/>
  <c r="D28" i="33"/>
  <c r="L28" i="33" s="1"/>
  <c r="A22" i="19"/>
  <c r="A29" i="19"/>
  <c r="L26" i="23"/>
  <c r="D28" i="15"/>
  <c r="L28" i="15" s="1"/>
  <c r="A22" i="16"/>
  <c r="A22" i="15"/>
  <c r="D29" i="24"/>
  <c r="L29" i="24" s="1"/>
  <c r="A28" i="24"/>
  <c r="A29" i="24"/>
  <c r="D23" i="24"/>
  <c r="L23" i="24" s="1"/>
  <c r="J37" i="32"/>
  <c r="AO44" i="11" s="1"/>
  <c r="J37" i="35"/>
  <c r="AO42" i="11" s="1"/>
  <c r="D30" i="33"/>
  <c r="L30" i="33" s="1"/>
  <c r="D23" i="32"/>
  <c r="L23" i="32" s="1"/>
  <c r="A25" i="32"/>
  <c r="D27" i="35"/>
  <c r="L27" i="35" s="1"/>
  <c r="D22" i="32"/>
  <c r="L22" i="32" s="1"/>
  <c r="A23" i="35"/>
  <c r="D21" i="35"/>
  <c r="L21" i="35" s="1"/>
  <c r="D29" i="32"/>
  <c r="L29" i="32" s="1"/>
  <c r="A25" i="35"/>
  <c r="A22" i="32"/>
  <c r="A21" i="35"/>
  <c r="D28" i="35"/>
  <c r="L28" i="35" s="1"/>
  <c r="L24" i="29"/>
  <c r="D23" i="15"/>
  <c r="L23" i="15" s="1"/>
  <c r="L25" i="36"/>
  <c r="A28" i="15"/>
  <c r="D26" i="32"/>
  <c r="L26" i="32" s="1"/>
  <c r="D30" i="32"/>
  <c r="L30" i="32" s="1"/>
  <c r="A29" i="21"/>
  <c r="L30" i="29"/>
  <c r="L25" i="29"/>
  <c r="L30" i="31"/>
  <c r="D27" i="22"/>
  <c r="L27" i="22" s="1"/>
  <c r="A26" i="20"/>
  <c r="D22" i="33"/>
  <c r="L22" i="33" s="1"/>
  <c r="A25" i="33"/>
  <c r="D26" i="33"/>
  <c r="L26" i="33" s="1"/>
  <c r="L25" i="27"/>
  <c r="A25" i="19"/>
  <c r="A27" i="19"/>
  <c r="D24" i="15"/>
  <c r="L24" i="15" s="1"/>
  <c r="A24" i="15"/>
  <c r="A23" i="15"/>
  <c r="D25" i="15"/>
  <c r="L25" i="15" s="1"/>
  <c r="D27" i="24"/>
  <c r="L27" i="24" s="1"/>
  <c r="A24" i="24"/>
  <c r="J37" i="33"/>
  <c r="AO45" i="11" s="1"/>
  <c r="L22" i="29"/>
  <c r="L28" i="31"/>
  <c r="D21" i="32"/>
  <c r="L21" i="32" s="1"/>
  <c r="D27" i="33"/>
  <c r="L27" i="33" s="1"/>
  <c r="A21" i="33"/>
  <c r="D22" i="35"/>
  <c r="L22" i="35" s="1"/>
  <c r="D25" i="32"/>
  <c r="L25" i="32" s="1"/>
  <c r="A22" i="35"/>
  <c r="L22" i="34"/>
  <c r="A28" i="35"/>
  <c r="D29" i="35"/>
  <c r="L29" i="35" s="1"/>
  <c r="D21" i="33"/>
  <c r="L21" i="33" s="1"/>
  <c r="D22" i="15"/>
  <c r="L22" i="15" s="1"/>
  <c r="L22" i="36"/>
  <c r="L26" i="37"/>
  <c r="L21" i="37"/>
  <c r="D24" i="33"/>
  <c r="L24" i="33" s="1"/>
  <c r="A24" i="33"/>
  <c r="D25" i="33"/>
  <c r="L25" i="33" s="1"/>
  <c r="L29" i="27"/>
  <c r="D22" i="19"/>
  <c r="L22" i="19" s="1"/>
  <c r="A21" i="19"/>
  <c r="L26" i="35"/>
  <c r="D21" i="19"/>
  <c r="L21" i="19" s="1"/>
  <c r="A26" i="15"/>
  <c r="A25" i="15"/>
  <c r="D27" i="15"/>
  <c r="L27" i="15" s="1"/>
  <c r="D26" i="16"/>
  <c r="L26" i="16" s="1"/>
  <c r="A21" i="15"/>
  <c r="D23" i="16"/>
  <c r="L23" i="16" s="1"/>
  <c r="A27" i="24"/>
  <c r="D30" i="24"/>
  <c r="L30" i="24" s="1"/>
  <c r="A23" i="24"/>
  <c r="A22" i="24"/>
  <c r="A21" i="24"/>
  <c r="A24" i="16"/>
  <c r="L22" i="31"/>
  <c r="A27" i="35"/>
  <c r="D23" i="35"/>
  <c r="L23" i="35" s="1"/>
  <c r="D24" i="35"/>
  <c r="L24" i="35" s="1"/>
  <c r="D30" i="35"/>
  <c r="L30" i="35" s="1"/>
  <c r="A27" i="33"/>
  <c r="A24" i="35"/>
  <c r="L23" i="34"/>
  <c r="L22" i="28"/>
  <c r="A29" i="35"/>
  <c r="D24" i="32"/>
  <c r="L24" i="32" s="1"/>
  <c r="L24" i="36"/>
  <c r="A28" i="20"/>
  <c r="A26" i="19"/>
  <c r="D27" i="21"/>
  <c r="L27" i="21" s="1"/>
  <c r="D29" i="19"/>
  <c r="L29" i="19" s="1"/>
  <c r="D29" i="21"/>
  <c r="L29" i="21" s="1"/>
  <c r="D29" i="20"/>
  <c r="L29" i="20" s="1"/>
  <c r="D30" i="21"/>
  <c r="L30" i="21" s="1"/>
  <c r="D30" i="20"/>
  <c r="L30" i="20" s="1"/>
  <c r="D30" i="19"/>
  <c r="L30" i="19" s="1"/>
  <c r="D28" i="20"/>
  <c r="L28" i="20" s="1"/>
  <c r="D28" i="19"/>
  <c r="L28" i="19" s="1"/>
  <c r="D28" i="21"/>
  <c r="L28" i="21" s="1"/>
  <c r="D27" i="20"/>
  <c r="L27" i="20" s="1"/>
  <c r="D27" i="19"/>
  <c r="L27" i="19" s="1"/>
  <c r="D26" i="19"/>
  <c r="L26" i="19" s="1"/>
  <c r="D26" i="20"/>
  <c r="L26" i="20" s="1"/>
  <c r="D25" i="20"/>
  <c r="L25" i="20" s="1"/>
  <c r="D25" i="19"/>
  <c r="L25" i="19" s="1"/>
  <c r="D25" i="21"/>
  <c r="L25" i="21" s="1"/>
  <c r="D25" i="22"/>
  <c r="L25" i="22" s="1"/>
  <c r="D24" i="19"/>
  <c r="L24" i="19" s="1"/>
  <c r="D24" i="20"/>
  <c r="L24" i="20" s="1"/>
  <c r="D23" i="21"/>
  <c r="L23" i="21" s="1"/>
  <c r="D23" i="19"/>
  <c r="L23" i="19" s="1"/>
  <c r="D23" i="20"/>
  <c r="L23" i="20" s="1"/>
  <c r="A28" i="22"/>
  <c r="A21" i="22"/>
  <c r="D30" i="22"/>
  <c r="L30" i="22" s="1"/>
  <c r="D23" i="22"/>
  <c r="L23" i="22" s="1"/>
  <c r="A22" i="22"/>
  <c r="A27" i="22"/>
  <c r="A26" i="22"/>
  <c r="A25" i="22"/>
  <c r="A29" i="22"/>
  <c r="D28" i="22"/>
  <c r="L28" i="22" s="1"/>
  <c r="D22" i="22"/>
  <c r="L22" i="22" s="1"/>
  <c r="D29" i="22"/>
  <c r="L29" i="22" s="1"/>
  <c r="D24" i="22"/>
  <c r="L24" i="22" s="1"/>
  <c r="D26" i="22"/>
  <c r="L26" i="22" s="1"/>
  <c r="A24" i="22"/>
  <c r="D26" i="21"/>
  <c r="L26" i="21" s="1"/>
  <c r="D24" i="21"/>
  <c r="L24" i="21" s="1"/>
  <c r="A28" i="18"/>
  <c r="D30" i="18"/>
  <c r="L30" i="18" s="1"/>
  <c r="D29" i="18"/>
  <c r="L29" i="18" s="1"/>
  <c r="A29" i="18"/>
  <c r="A27" i="18"/>
  <c r="A24" i="18"/>
  <c r="D22" i="18"/>
  <c r="L22" i="18" s="1"/>
  <c r="A25" i="18"/>
  <c r="A22" i="18"/>
  <c r="A21" i="18"/>
  <c r="A23" i="18"/>
  <c r="A26" i="18"/>
  <c r="D25" i="18"/>
  <c r="L25" i="18" s="1"/>
  <c r="D28" i="18"/>
  <c r="L28" i="18" s="1"/>
  <c r="D26" i="18"/>
  <c r="L26" i="18" s="1"/>
  <c r="D23" i="18"/>
  <c r="L23" i="18" s="1"/>
  <c r="D27" i="18"/>
  <c r="L27" i="18" s="1"/>
  <c r="A26" i="16"/>
  <c r="D22" i="16"/>
  <c r="L22" i="16" s="1"/>
  <c r="A27" i="16"/>
  <c r="D28" i="16"/>
  <c r="L28" i="16" s="1"/>
  <c r="A25" i="16"/>
  <c r="A23" i="16"/>
  <c r="D27" i="16"/>
  <c r="L27" i="16" s="1"/>
  <c r="A28" i="16"/>
  <c r="D21" i="16"/>
  <c r="L21" i="16" s="1"/>
  <c r="A21" i="16"/>
  <c r="A29" i="16"/>
  <c r="D29" i="16"/>
  <c r="L29" i="16" s="1"/>
  <c r="D30" i="16"/>
  <c r="L30" i="16" s="1"/>
  <c r="D24" i="16"/>
  <c r="L24" i="16" s="1"/>
  <c r="D23" i="44"/>
  <c r="L23" i="44" s="1"/>
  <c r="A25" i="44"/>
  <c r="A22" i="44"/>
  <c r="D24" i="44"/>
  <c r="L24" i="44" s="1"/>
  <c r="L27" i="37"/>
  <c r="L29" i="37"/>
  <c r="L23" i="37"/>
  <c r="L21" i="29"/>
  <c r="L27" i="23"/>
  <c r="L25" i="25"/>
  <c r="L28" i="37"/>
  <c r="L23" i="29"/>
  <c r="L25" i="37"/>
  <c r="L33" i="26" l="1"/>
  <c r="L33" i="36"/>
  <c r="J43" i="36" s="1"/>
  <c r="L33" i="29"/>
  <c r="L33" i="24"/>
  <c r="L33" i="31"/>
  <c r="L33" i="34"/>
  <c r="L33" i="17"/>
  <c r="L33" i="27"/>
  <c r="L33" i="28"/>
  <c r="J44" i="28" s="1"/>
  <c r="L33" i="33"/>
  <c r="J41" i="33" s="1"/>
  <c r="L33" i="25"/>
  <c r="L33" i="18"/>
  <c r="L33" i="23"/>
  <c r="L33" i="22"/>
  <c r="L33" i="37"/>
  <c r="J42" i="37" s="1"/>
  <c r="L33" i="30"/>
  <c r="L33" i="16"/>
  <c r="J44" i="16" s="1"/>
  <c r="L33" i="35"/>
  <c r="L33" i="32"/>
  <c r="J41" i="32" s="1"/>
  <c r="L33" i="21"/>
  <c r="L33" i="15"/>
  <c r="L33" i="44"/>
  <c r="L33" i="20"/>
  <c r="L33" i="19"/>
  <c r="L33" i="43"/>
  <c r="J44" i="29" l="1"/>
  <c r="J43" i="29"/>
  <c r="J43" i="30"/>
  <c r="J44" i="30"/>
  <c r="J42" i="31"/>
  <c r="J44" i="31"/>
  <c r="J41" i="27"/>
  <c r="J44" i="27"/>
  <c r="AN36" i="11"/>
  <c r="J44" i="26"/>
  <c r="AN35" i="11"/>
  <c r="J44" i="25"/>
  <c r="J41" i="24"/>
  <c r="J44" i="24"/>
  <c r="J43" i="23"/>
  <c r="J44" i="23"/>
  <c r="J41" i="22"/>
  <c r="J44" i="22"/>
  <c r="J41" i="21"/>
  <c r="J44" i="21"/>
  <c r="AN30" i="11"/>
  <c r="J44" i="20"/>
  <c r="J43" i="19"/>
  <c r="J44" i="19"/>
  <c r="J43" i="18"/>
  <c r="J44" i="18"/>
  <c r="AN27" i="11"/>
  <c r="J44" i="17"/>
  <c r="J43" i="15"/>
  <c r="J44" i="15"/>
  <c r="J43" i="43"/>
  <c r="J44" i="43"/>
  <c r="J42" i="44"/>
  <c r="J44" i="44"/>
  <c r="J42" i="28"/>
  <c r="J41" i="28"/>
  <c r="J41" i="26"/>
  <c r="J43" i="25"/>
  <c r="J42" i="26"/>
  <c r="AN46" i="11"/>
  <c r="J43" i="26"/>
  <c r="J41" i="36"/>
  <c r="J41" i="29"/>
  <c r="J41" i="34"/>
  <c r="J43" i="34"/>
  <c r="AN38" i="11"/>
  <c r="J42" i="36"/>
  <c r="J43" i="24"/>
  <c r="J42" i="29"/>
  <c r="J42" i="24"/>
  <c r="AN34" i="11"/>
  <c r="J42" i="34"/>
  <c r="J43" i="31"/>
  <c r="J43" i="28"/>
  <c r="AN39" i="11"/>
  <c r="J41" i="31"/>
  <c r="AN41" i="11"/>
  <c r="J43" i="17"/>
  <c r="J41" i="17"/>
  <c r="J42" i="17"/>
  <c r="J42" i="33"/>
  <c r="J43" i="21"/>
  <c r="AN43" i="11"/>
  <c r="AN37" i="11"/>
  <c r="J42" i="27"/>
  <c r="J43" i="27"/>
  <c r="J43" i="33"/>
  <c r="AN45" i="11"/>
  <c r="J42" i="25"/>
  <c r="J41" i="23"/>
  <c r="J42" i="19"/>
  <c r="AN33" i="11"/>
  <c r="J41" i="25"/>
  <c r="AN40" i="11"/>
  <c r="AN29" i="11"/>
  <c r="J41" i="20"/>
  <c r="J41" i="18"/>
  <c r="J43" i="37"/>
  <c r="J42" i="18"/>
  <c r="AN47" i="11"/>
  <c r="J41" i="37"/>
  <c r="AN28" i="11"/>
  <c r="J43" i="35"/>
  <c r="J42" i="22"/>
  <c r="J42" i="20"/>
  <c r="J43" i="20"/>
  <c r="J42" i="32"/>
  <c r="J43" i="32"/>
  <c r="AN44" i="11"/>
  <c r="J42" i="21"/>
  <c r="J41" i="30"/>
  <c r="AN31" i="11"/>
  <c r="J42" i="30"/>
  <c r="J41" i="19"/>
  <c r="J42" i="23"/>
  <c r="J43" i="16"/>
  <c r="AN32" i="11"/>
  <c r="J41" i="16"/>
  <c r="AN26" i="11"/>
  <c r="J42" i="16"/>
  <c r="J43" i="22"/>
  <c r="J41" i="15"/>
  <c r="J37" i="15" s="1"/>
  <c r="AO25" i="11" s="1"/>
  <c r="J41" i="35"/>
  <c r="J43" i="44"/>
  <c r="J42" i="35"/>
  <c r="AN42" i="11"/>
  <c r="J42" i="15"/>
  <c r="AN25" i="11"/>
  <c r="AN24" i="11"/>
  <c r="J41" i="43"/>
  <c r="J42" i="43"/>
  <c r="J41" i="44"/>
  <c r="J37" i="44" s="1"/>
  <c r="AO23" i="11" s="1"/>
  <c r="AN23" i="11"/>
  <c r="J37" i="23" l="1"/>
  <c r="AO33" i="11" s="1"/>
  <c r="J37" i="25"/>
  <c r="AO35" i="11" s="1"/>
  <c r="J37" i="26"/>
  <c r="AO36" i="11" s="1"/>
  <c r="J37" i="24"/>
  <c r="AO34" i="11" s="1"/>
  <c r="J37" i="22"/>
  <c r="AO32" i="11" s="1"/>
  <c r="J37" i="43"/>
  <c r="AO24" i="11" s="1"/>
  <c r="J37" i="19"/>
  <c r="AO29" i="11" s="1"/>
  <c r="J37" i="16"/>
  <c r="AO26" i="11" s="1"/>
  <c r="J37" i="17"/>
  <c r="AO27" i="11" s="1"/>
  <c r="J37" i="18"/>
  <c r="AO28" i="11" s="1"/>
  <c r="J37" i="21"/>
  <c r="AO31" i="11" s="1"/>
  <c r="J37" i="20"/>
  <c r="AO30" i="11" s="1"/>
</calcChain>
</file>

<file path=xl/comments1.xml><?xml version="1.0" encoding="utf-8"?>
<comments xmlns="http://schemas.openxmlformats.org/spreadsheetml/2006/main">
  <authors>
    <author>IBM_USER</author>
  </authors>
  <commentList>
    <comment ref="M6" authorId="0" shapeId="0">
      <text>
        <r>
          <rPr>
            <b/>
            <sz val="10"/>
            <color indexed="81"/>
            <rFont val="Tahoma"/>
            <family val="2"/>
          </rPr>
          <t xml:space="preserve">INSTRUCCIONES DE IMPRESIÓN
</t>
        </r>
        <r>
          <rPr>
            <i/>
            <sz val="10"/>
            <color indexed="81"/>
            <rFont val="Tahoma"/>
            <family val="2"/>
          </rPr>
          <t>Para imprir las hojas seleecionar las pestañas  (Pulsando la tecla de mayusculas y pinchando con el raton en las pestañas) que se desean imprimir y dar la orden de impresión</t>
        </r>
      </text>
    </comment>
    <comment ref="D13" authorId="0" shapeId="0">
      <text>
        <r>
          <rPr>
            <b/>
            <i/>
            <sz val="10"/>
            <color indexed="81"/>
            <rFont val="Tahoma"/>
            <family val="2"/>
          </rPr>
          <t xml:space="preserve">INFORMACIÓN GENERAL
</t>
        </r>
        <r>
          <rPr>
            <i/>
            <sz val="10"/>
            <color indexed="81"/>
            <rFont val="Tahoma"/>
            <family val="2"/>
          </rPr>
          <t>Rellenar Información General de la Prueba</t>
        </r>
      </text>
    </comment>
    <comment ref="Q21" authorId="0" shapeId="0">
      <text>
        <r>
          <rPr>
            <b/>
            <i/>
            <sz val="10"/>
            <color indexed="81"/>
            <rFont val="Tahoma"/>
            <family val="2"/>
          </rPr>
          <t xml:space="preserve">INFORMACIÓN DE PUNTUACIÓN
</t>
        </r>
        <r>
          <rPr>
            <i/>
            <sz val="10"/>
            <color indexed="81"/>
            <rFont val="Tahoma"/>
            <family val="2"/>
          </rPr>
          <t>Rellenar la información de las puntuaciones de cada uno de Los participantes. No rellenar las celdas de color negro.</t>
        </r>
      </text>
    </comment>
    <comment ref="D22" authorId="0" shapeId="0">
      <text>
        <r>
          <rPr>
            <b/>
            <i/>
            <sz val="10"/>
            <color indexed="81"/>
            <rFont val="Tahoma"/>
            <family val="2"/>
          </rPr>
          <t xml:space="preserve">INFORMACIÓN DE LOS PARTICIPANTES
</t>
        </r>
        <r>
          <rPr>
            <i/>
            <sz val="10"/>
            <color indexed="81"/>
            <rFont val="Tahoma"/>
            <family val="2"/>
          </rPr>
          <t>Rellenar la Información Particular de cada uno de los participantes</t>
        </r>
      </text>
    </comment>
  </commentList>
</comments>
</file>

<file path=xl/comments2.xml><?xml version="1.0" encoding="utf-8"?>
<comments xmlns="http://schemas.openxmlformats.org/spreadsheetml/2006/main">
  <authors>
    <author>IBM_USER</author>
  </authors>
  <commentList>
    <comment ref="C30" authorId="0" shapeId="0">
      <text>
        <r>
          <rPr>
            <b/>
            <sz val="8"/>
            <color indexed="81"/>
            <rFont val="Tahoma"/>
            <family val="2"/>
          </rPr>
          <t xml:space="preserve">Esta hoja es para rellenar de forma automatica el campo de observaciones de la hoja de la canina. Por ejemplo cualquier tarjeta que saque el Juez, razones de descalificación etc......
</t>
        </r>
      </text>
    </comment>
  </commentList>
</comments>
</file>

<file path=xl/sharedStrings.xml><?xml version="1.0" encoding="utf-8"?>
<sst xmlns="http://schemas.openxmlformats.org/spreadsheetml/2006/main" count="1032" uniqueCount="112">
  <si>
    <t>J1</t>
  </si>
  <si>
    <t>J2</t>
  </si>
  <si>
    <t>J3</t>
  </si>
  <si>
    <t>Puntos</t>
  </si>
  <si>
    <t>Junto sin correa</t>
  </si>
  <si>
    <t>TOTAL</t>
  </si>
  <si>
    <t>Comisarios:</t>
  </si>
  <si>
    <t>NÚMERO DE JUECES EN LA PRUEBA:</t>
  </si>
  <si>
    <t>HOJA DE PUNTUACION</t>
  </si>
  <si>
    <t>Responsable de la Prueba:</t>
  </si>
  <si>
    <t>REAL SOCIEDAD CANINA DE ESPAÑA</t>
  </si>
  <si>
    <t>Llamada</t>
  </si>
  <si>
    <t>PROGRAMA</t>
  </si>
  <si>
    <t>OBSERVACIONES</t>
  </si>
  <si>
    <t>COEFICIENTE</t>
  </si>
  <si>
    <t>PRUEBA:</t>
  </si>
  <si>
    <t>CLUB ORGANIZADOR:</t>
  </si>
  <si>
    <t>NOMBRE DEL PERRO:</t>
  </si>
  <si>
    <t>FECHA:</t>
  </si>
  <si>
    <t>DORSAL:</t>
  </si>
  <si>
    <t>RAZA:</t>
  </si>
  <si>
    <t>NOMBRE DEL GUÍA:</t>
  </si>
  <si>
    <t>GRUPO DE TRABAJO:</t>
  </si>
  <si>
    <t>Calificación:</t>
  </si>
  <si>
    <t xml:space="preserve">Jueces: </t>
  </si>
  <si>
    <t>CLASE</t>
  </si>
  <si>
    <t>RAZA</t>
  </si>
  <si>
    <t>Ejercicio 1</t>
  </si>
  <si>
    <t>Ejercicio 2</t>
  </si>
  <si>
    <t>Ejercicio 3</t>
  </si>
  <si>
    <t>Ejercicio 4</t>
  </si>
  <si>
    <t>Ejercicio 5</t>
  </si>
  <si>
    <t>Ejercicio 6</t>
  </si>
  <si>
    <t>Ejercicio 7</t>
  </si>
  <si>
    <t>Ejercicio 8</t>
  </si>
  <si>
    <t>Ejercicio 9</t>
  </si>
  <si>
    <t>Ejercicio 10</t>
  </si>
  <si>
    <t>NOMBRE DEL GUÍA</t>
  </si>
  <si>
    <t>GRUPO DE TRABAJO</t>
  </si>
  <si>
    <t>NOMBRE DEL PERRO</t>
  </si>
  <si>
    <t>DORSAL</t>
  </si>
  <si>
    <t>RESPONSABLE DE LA PRUEBA</t>
  </si>
  <si>
    <t>JUECES</t>
  </si>
  <si>
    <t>PUNTOS</t>
  </si>
  <si>
    <t>CLASIFICACION</t>
  </si>
  <si>
    <t>COMISARIOS</t>
  </si>
  <si>
    <t>CONTROL</t>
  </si>
  <si>
    <r>
      <t>Instrucciones de uso</t>
    </r>
    <r>
      <rPr>
        <sz val="11"/>
        <rFont val="Arial"/>
        <family val="2"/>
      </rPr>
      <t>. Esta hoja de puntuación esta automatizada y solo se puede modificar las celdas que estan dentro del marco rojo.</t>
    </r>
  </si>
  <si>
    <t>NOMBRE DEL GUIA</t>
  </si>
  <si>
    <t>TAMAÑO</t>
  </si>
  <si>
    <t>LADO</t>
  </si>
  <si>
    <t>SALTO</t>
  </si>
  <si>
    <t>ALTURA</t>
  </si>
  <si>
    <t>APPORT MADERA</t>
  </si>
  <si>
    <t>APPORT METAL</t>
  </si>
  <si>
    <t>COMISARIO</t>
  </si>
  <si>
    <t>CA-OB1</t>
  </si>
  <si>
    <t>Presentación y Socialización</t>
  </si>
  <si>
    <t>Tumbado y Permanencia (Junto al dueño) en grupo</t>
  </si>
  <si>
    <t>Junto con correa</t>
  </si>
  <si>
    <t>Sentado y quieto</t>
  </si>
  <si>
    <t>Tumbado y llamada con correa</t>
  </si>
  <si>
    <t>CA-OB2</t>
  </si>
  <si>
    <t>Tumbado y Permanencia  en grupo a 3 metros (1 Minuto)</t>
  </si>
  <si>
    <t>Junto con tumbado y regresar al perro</t>
  </si>
  <si>
    <t>Llamada libre y directa 5 m.</t>
  </si>
  <si>
    <t>COBS</t>
  </si>
  <si>
    <t>N/A</t>
  </si>
  <si>
    <t>CLASE 1</t>
  </si>
  <si>
    <t>CLASE 2</t>
  </si>
  <si>
    <t>Junto</t>
  </si>
  <si>
    <t>Control a distancia</t>
  </si>
  <si>
    <t>Impresión general</t>
  </si>
  <si>
    <t>Llamada con parada de pie</t>
  </si>
  <si>
    <t>Cobro con direcciones</t>
  </si>
  <si>
    <t>Discriminación olfativa y cobro</t>
  </si>
  <si>
    <t>CLASE 3</t>
  </si>
  <si>
    <t>De pie, sentado y tumbado sobre la marcha</t>
  </si>
  <si>
    <t>FIRMA PARTICIPANTES</t>
  </si>
  <si>
    <t>SELECCIONAR EL ORDEN DE LOS EJERCICIOS</t>
  </si>
  <si>
    <t>EJERCICIOS DEL REGLAMENTO</t>
  </si>
  <si>
    <t>Envío al cuadrado y tumbado</t>
  </si>
  <si>
    <t>De pie/sentado/tumbado sobre la marcha</t>
  </si>
  <si>
    <t>Envío con tumbado y llamada</t>
  </si>
  <si>
    <t>Tumbado en grupo durante 1 minuto y llamada</t>
  </si>
  <si>
    <t>Envio direccionado con tumbado y llamada</t>
  </si>
  <si>
    <t>Ejercicio 11</t>
  </si>
  <si>
    <t>(en blanco)</t>
  </si>
  <si>
    <t>Total general</t>
  </si>
  <si>
    <t>ORDEN</t>
  </si>
  <si>
    <t xml:space="preserve">LLAMADA </t>
  </si>
  <si>
    <t xml:space="preserve">POSICION MARCHA </t>
  </si>
  <si>
    <t xml:space="preserve">BOX </t>
  </si>
  <si>
    <t>PIE / TUMBA</t>
  </si>
  <si>
    <t>SIENTA / TUMBA   (Clase 1)</t>
  </si>
  <si>
    <t>VOZ / GESTO    (Clases 2 y 3)</t>
  </si>
  <si>
    <t>#¡VALOR!</t>
  </si>
  <si>
    <t>Sentado en un grupo durante 1 min, guía a la vista</t>
  </si>
  <si>
    <t>De pie o sentado o tumbado sobre la marcha</t>
  </si>
  <si>
    <t>Cobro y salto de una valla</t>
  </si>
  <si>
    <t>Envío alrededor de un grupo de conos / barril y vuelta</t>
  </si>
  <si>
    <t>Tumbado en grupo durante 2 min , guías fuera de la vista</t>
  </si>
  <si>
    <t>Sentado en grupo durante 2 min, guías fuera de la vista</t>
  </si>
  <si>
    <t>Llamada con parada de pie, sentado y tumbado</t>
  </si>
  <si>
    <t>Envío alrededor de un grupo de conos, parada (parada de pie, sentado y tumbado), cobro y salto</t>
  </si>
  <si>
    <t>#N/D</t>
  </si>
  <si>
    <t>DEBUTANTE</t>
  </si>
  <si>
    <t>Posición sobre la marcha</t>
  </si>
  <si>
    <t>Sujetar un objeto</t>
  </si>
  <si>
    <t>Llamda con salto</t>
  </si>
  <si>
    <t>Envío alrededor de un grupo de conos</t>
  </si>
  <si>
    <t>Permanencia en sentado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</si>
</sst>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4"/>
      <name val="Arial"/>
      <family val="2"/>
    </font>
    <font>
      <b/>
      <i/>
      <sz val="18"/>
      <name val="Garamond"/>
      <family val="1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name val="Verdana"/>
      <family val="2"/>
    </font>
    <font>
      <sz val="8"/>
      <name val="Arial"/>
      <family val="2"/>
    </font>
    <font>
      <b/>
      <sz val="11"/>
      <name val="Verdana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1"/>
      <name val="Tahoma"/>
      <family val="2"/>
    </font>
    <font>
      <i/>
      <sz val="10"/>
      <color indexed="81"/>
      <name val="Tahoma"/>
      <family val="2"/>
    </font>
    <font>
      <b/>
      <i/>
      <sz val="10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6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8"/>
      <color indexed="81"/>
      <name val="Tahoma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i/>
      <sz val="12"/>
      <name val="Arial"/>
      <family val="2"/>
    </font>
    <font>
      <sz val="10"/>
      <color theme="3" tint="0.39997558519241921"/>
      <name val="Arial"/>
      <family val="2"/>
    </font>
    <font>
      <sz val="10"/>
      <color rgb="FF000000"/>
      <name val="Calibri"/>
      <family val="2"/>
    </font>
    <font>
      <b/>
      <sz val="18"/>
      <color rgb="FF92D05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59999389629810485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dashed">
        <color indexed="18"/>
      </right>
      <top/>
      <bottom/>
      <diagonal/>
    </border>
    <border>
      <left style="thick">
        <color indexed="8"/>
      </left>
      <right/>
      <top/>
      <bottom/>
      <diagonal/>
    </border>
    <border>
      <left style="dashed">
        <color indexed="18"/>
      </left>
      <right/>
      <top/>
      <bottom/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10"/>
      </bottom>
      <diagonal/>
    </border>
    <border>
      <left style="double">
        <color indexed="10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FF0000"/>
      </right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0" fillId="0" borderId="0" xfId="0" applyFill="1"/>
    <xf numFmtId="0" fontId="8" fillId="0" borderId="0" xfId="0" applyFont="1" applyFill="1"/>
    <xf numFmtId="0" fontId="9" fillId="0" borderId="0" xfId="0" applyFont="1" applyFill="1"/>
    <xf numFmtId="4" fontId="0" fillId="2" borderId="2" xfId="0" applyNumberFormat="1" applyFill="1" applyBorder="1" applyAlignment="1" applyProtection="1">
      <alignment horizontal="center" wrapText="1"/>
      <protection locked="0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4" xfId="0" applyBorder="1" applyProtection="1"/>
    <xf numFmtId="0" fontId="2" fillId="0" borderId="4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4" fillId="0" borderId="6" xfId="0" applyFont="1" applyBorder="1" applyAlignment="1" applyProtection="1"/>
    <xf numFmtId="0" fontId="4" fillId="0" borderId="0" xfId="0" applyFont="1" applyProtection="1"/>
    <xf numFmtId="0" fontId="4" fillId="0" borderId="6" xfId="0" applyFont="1" applyBorder="1" applyAlignment="1" applyProtection="1">
      <alignment horizontal="left"/>
    </xf>
    <xf numFmtId="0" fontId="4" fillId="0" borderId="0" xfId="0" applyFont="1" applyBorder="1" applyProtection="1"/>
    <xf numFmtId="0" fontId="2" fillId="0" borderId="0" xfId="0" applyFont="1" applyProtection="1"/>
    <xf numFmtId="0" fontId="5" fillId="0" borderId="0" xfId="0" applyFont="1" applyProtection="1"/>
    <xf numFmtId="0" fontId="0" fillId="0" borderId="7" xfId="0" applyBorder="1" applyProtection="1"/>
    <xf numFmtId="0" fontId="4" fillId="0" borderId="6" xfId="0" applyFont="1" applyBorder="1" applyProtection="1"/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4" fontId="8" fillId="2" borderId="2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4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4" borderId="13" xfId="0" applyFont="1" applyFill="1" applyBorder="1" applyProtection="1"/>
    <xf numFmtId="0" fontId="9" fillId="4" borderId="14" xfId="0" applyFont="1" applyFill="1" applyBorder="1" applyProtection="1"/>
    <xf numFmtId="0" fontId="10" fillId="0" borderId="6" xfId="0" applyFont="1" applyBorder="1" applyAlignment="1" applyProtection="1"/>
    <xf numFmtId="0" fontId="0" fillId="0" borderId="6" xfId="0" applyBorder="1" applyProtection="1"/>
    <xf numFmtId="0" fontId="2" fillId="0" borderId="6" xfId="0" applyFont="1" applyBorder="1" applyAlignment="1" applyProtection="1"/>
    <xf numFmtId="0" fontId="2" fillId="0" borderId="6" xfId="0" applyFont="1" applyBorder="1" applyProtection="1"/>
    <xf numFmtId="0" fontId="0" fillId="3" borderId="0" xfId="0" applyFill="1" applyProtection="1"/>
    <xf numFmtId="0" fontId="2" fillId="3" borderId="0" xfId="0" applyFont="1" applyFill="1" applyProtection="1"/>
    <xf numFmtId="0" fontId="4" fillId="3" borderId="6" xfId="0" applyFont="1" applyFill="1" applyBorder="1" applyAlignment="1" applyProtection="1"/>
    <xf numFmtId="0" fontId="0" fillId="3" borderId="0" xfId="0" applyFill="1" applyAlignment="1" applyProtection="1"/>
    <xf numFmtId="0" fontId="8" fillId="2" borderId="15" xfId="0" applyFont="1" applyFill="1" applyBorder="1" applyAlignment="1" applyProtection="1">
      <alignment vertical="center"/>
    </xf>
    <xf numFmtId="0" fontId="4" fillId="3" borderId="0" xfId="0" applyFont="1" applyFill="1" applyBorder="1" applyProtection="1"/>
    <xf numFmtId="0" fontId="4" fillId="3" borderId="0" xfId="0" applyFont="1" applyFill="1" applyProtection="1"/>
    <xf numFmtId="0" fontId="2" fillId="0" borderId="15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/>
    <xf numFmtId="0" fontId="5" fillId="3" borderId="0" xfId="0" applyFont="1" applyFill="1" applyProtection="1"/>
    <xf numFmtId="0" fontId="8" fillId="0" borderId="10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left"/>
    </xf>
    <xf numFmtId="0" fontId="0" fillId="3" borderId="4" xfId="0" applyFill="1" applyBorder="1" applyProtection="1"/>
    <xf numFmtId="0" fontId="4" fillId="3" borderId="0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4" fillId="3" borderId="2" xfId="0" applyFont="1" applyFill="1" applyBorder="1" applyAlignment="1" applyProtection="1"/>
    <xf numFmtId="0" fontId="4" fillId="3" borderId="17" xfId="0" applyFont="1" applyFill="1" applyBorder="1" applyAlignment="1" applyProtection="1"/>
    <xf numFmtId="0" fontId="14" fillId="3" borderId="0" xfId="0" applyFont="1" applyFill="1" applyProtection="1"/>
    <xf numFmtId="0" fontId="0" fillId="3" borderId="0" xfId="0" applyFill="1"/>
    <xf numFmtId="0" fontId="4" fillId="0" borderId="0" xfId="0" applyFont="1" applyBorder="1" applyAlignment="1" applyProtection="1"/>
    <xf numFmtId="0" fontId="0" fillId="0" borderId="0" xfId="0" applyAlignment="1">
      <alignment horizontal="left"/>
    </xf>
    <xf numFmtId="0" fontId="22" fillId="0" borderId="18" xfId="0" applyFont="1" applyBorder="1"/>
    <xf numFmtId="0" fontId="22" fillId="0" borderId="19" xfId="0" applyFont="1" applyBorder="1"/>
    <xf numFmtId="0" fontId="21" fillId="5" borderId="0" xfId="0" applyFont="1" applyFill="1"/>
    <xf numFmtId="0" fontId="21" fillId="6" borderId="0" xfId="0" applyFont="1" applyFill="1"/>
    <xf numFmtId="0" fontId="23" fillId="0" borderId="0" xfId="0" applyFont="1"/>
    <xf numFmtId="0" fontId="24" fillId="0" borderId="0" xfId="0" applyFont="1"/>
    <xf numFmtId="0" fontId="24" fillId="0" borderId="20" xfId="0" applyFont="1" applyBorder="1"/>
    <xf numFmtId="0" fontId="22" fillId="0" borderId="19" xfId="0" applyFont="1" applyBorder="1" applyAlignment="1">
      <alignment horizontal="right"/>
    </xf>
    <xf numFmtId="0" fontId="21" fillId="5" borderId="21" xfId="0" applyFont="1" applyFill="1" applyBorder="1" applyAlignment="1">
      <alignment horizontal="left"/>
    </xf>
    <xf numFmtId="0" fontId="21" fillId="5" borderId="0" xfId="0" applyFont="1" applyFill="1" applyAlignment="1">
      <alignment horizontal="left"/>
    </xf>
    <xf numFmtId="0" fontId="0" fillId="0" borderId="21" xfId="0" applyBorder="1" applyAlignment="1">
      <alignment horizontal="left"/>
    </xf>
    <xf numFmtId="0" fontId="23" fillId="0" borderId="1" xfId="0" applyFont="1" applyBorder="1" applyAlignment="1">
      <alignment horizontal="left"/>
    </xf>
    <xf numFmtId="0" fontId="24" fillId="0" borderId="22" xfId="0" applyFont="1" applyBorder="1" applyAlignment="1">
      <alignment horizontal="left"/>
    </xf>
    <xf numFmtId="0" fontId="25" fillId="0" borderId="23" xfId="0" applyFont="1" applyBorder="1" applyAlignment="1">
      <alignment horizontal="right"/>
    </xf>
    <xf numFmtId="0" fontId="25" fillId="0" borderId="24" xfId="0" applyFont="1" applyBorder="1" applyAlignment="1">
      <alignment horizontal="left"/>
    </xf>
    <xf numFmtId="0" fontId="25" fillId="0" borderId="25" xfId="0" applyFont="1" applyBorder="1" applyAlignment="1">
      <alignment horizontal="right"/>
    </xf>
    <xf numFmtId="1" fontId="0" fillId="3" borderId="0" xfId="0" applyNumberFormat="1" applyFill="1" applyProtection="1"/>
    <xf numFmtId="0" fontId="20" fillId="0" borderId="0" xfId="0" applyFont="1"/>
    <xf numFmtId="0" fontId="0" fillId="0" borderId="0" xfId="0" applyFill="1" applyAlignment="1">
      <alignment horizontal="center"/>
    </xf>
    <xf numFmtId="0" fontId="4" fillId="3" borderId="0" xfId="0" applyFont="1" applyFill="1" applyBorder="1" applyAlignment="1" applyProtection="1"/>
    <xf numFmtId="0" fontId="13" fillId="3" borderId="0" xfId="0" applyFont="1" applyFill="1" applyBorder="1" applyProtection="1"/>
    <xf numFmtId="0" fontId="12" fillId="3" borderId="0" xfId="0" applyFont="1" applyFill="1" applyBorder="1" applyProtection="1"/>
    <xf numFmtId="0" fontId="13" fillId="3" borderId="26" xfId="0" applyFont="1" applyFill="1" applyBorder="1" applyProtection="1"/>
    <xf numFmtId="0" fontId="12" fillId="2" borderId="26" xfId="0" applyFont="1" applyFill="1" applyBorder="1" applyProtection="1"/>
    <xf numFmtId="0" fontId="0" fillId="3" borderId="0" xfId="0" applyFill="1" applyBorder="1" applyAlignment="1" applyProtection="1"/>
    <xf numFmtId="2" fontId="0" fillId="3" borderId="0" xfId="0" applyNumberFormat="1" applyFill="1" applyBorder="1" applyAlignment="1" applyProtection="1"/>
    <xf numFmtId="0" fontId="0" fillId="3" borderId="0" xfId="0" applyNumberFormat="1" applyFill="1" applyBorder="1" applyAlignment="1" applyProtection="1"/>
    <xf numFmtId="2" fontId="0" fillId="3" borderId="0" xfId="0" applyNumberFormat="1" applyFill="1" applyBorder="1" applyAlignment="1" applyProtection="1">
      <protection hidden="1"/>
    </xf>
    <xf numFmtId="0" fontId="0" fillId="3" borderId="0" xfId="0" applyFill="1" applyBorder="1" applyAlignment="1" applyProtection="1">
      <protection hidden="1"/>
    </xf>
    <xf numFmtId="0" fontId="1" fillId="3" borderId="26" xfId="0" applyFont="1" applyFill="1" applyBorder="1" applyProtection="1">
      <protection locked="0"/>
    </xf>
    <xf numFmtId="0" fontId="1" fillId="2" borderId="26" xfId="0" applyFont="1" applyFill="1" applyBorder="1" applyProtection="1">
      <protection locked="0"/>
    </xf>
    <xf numFmtId="0" fontId="2" fillId="3" borderId="16" xfId="0" applyFont="1" applyFill="1" applyBorder="1" applyAlignment="1">
      <alignment horizontal="center"/>
    </xf>
    <xf numFmtId="49" fontId="0" fillId="3" borderId="27" xfId="0" applyNumberFormat="1" applyFill="1" applyBorder="1"/>
    <xf numFmtId="49" fontId="0" fillId="2" borderId="28" xfId="0" applyNumberFormat="1" applyFill="1" applyBorder="1"/>
    <xf numFmtId="49" fontId="0" fillId="2" borderId="2" xfId="0" applyNumberFormat="1" applyFill="1" applyBorder="1"/>
    <xf numFmtId="49" fontId="0" fillId="3" borderId="28" xfId="0" applyNumberFormat="1" applyFill="1" applyBorder="1"/>
    <xf numFmtId="49" fontId="0" fillId="3" borderId="2" xfId="0" applyNumberFormat="1" applyFill="1" applyBorder="1"/>
    <xf numFmtId="49" fontId="0" fillId="3" borderId="29" xfId="0" applyNumberFormat="1" applyFill="1" applyBorder="1"/>
    <xf numFmtId="49" fontId="0" fillId="3" borderId="30" xfId="0" applyNumberFormat="1" applyFill="1" applyBorder="1"/>
    <xf numFmtId="0" fontId="2" fillId="0" borderId="0" xfId="0" applyFont="1" applyAlignment="1">
      <alignment horizontal="left"/>
    </xf>
    <xf numFmtId="0" fontId="0" fillId="3" borderId="0" xfId="0" applyFill="1" applyAlignment="1" applyProtection="1">
      <alignment horizontal="center"/>
    </xf>
    <xf numFmtId="2" fontId="8" fillId="2" borderId="31" xfId="0" applyNumberFormat="1" applyFont="1" applyFill="1" applyBorder="1" applyAlignment="1" applyProtection="1">
      <alignment horizontal="center" vertical="center"/>
    </xf>
    <xf numFmtId="2" fontId="8" fillId="3" borderId="31" xfId="0" applyNumberFormat="1" applyFont="1" applyFill="1" applyBorder="1" applyAlignment="1" applyProtection="1">
      <alignment horizontal="center" vertical="center"/>
    </xf>
    <xf numFmtId="2" fontId="9" fillId="4" borderId="32" xfId="0" applyNumberFormat="1" applyFont="1" applyFill="1" applyBorder="1" applyAlignment="1" applyProtection="1">
      <alignment horizontal="center"/>
    </xf>
    <xf numFmtId="2" fontId="0" fillId="0" borderId="12" xfId="0" applyNumberFormat="1" applyFill="1" applyBorder="1" applyProtection="1"/>
    <xf numFmtId="0" fontId="13" fillId="3" borderId="33" xfId="0" applyFont="1" applyFill="1" applyBorder="1" applyProtection="1"/>
    <xf numFmtId="0" fontId="12" fillId="2" borderId="34" xfId="0" applyFont="1" applyFill="1" applyBorder="1" applyProtection="1"/>
    <xf numFmtId="0" fontId="13" fillId="3" borderId="34" xfId="0" applyFont="1" applyFill="1" applyBorder="1" applyProtection="1"/>
    <xf numFmtId="0" fontId="13" fillId="3" borderId="35" xfId="0" applyFont="1" applyFill="1" applyBorder="1" applyProtection="1"/>
    <xf numFmtId="0" fontId="8" fillId="0" borderId="36" xfId="0" applyFont="1" applyBorder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</xf>
    <xf numFmtId="0" fontId="19" fillId="0" borderId="0" xfId="0" applyFont="1"/>
    <xf numFmtId="0" fontId="19" fillId="3" borderId="0" xfId="0" applyFont="1" applyFill="1" applyProtection="1"/>
    <xf numFmtId="0" fontId="34" fillId="7" borderId="0" xfId="0" applyFont="1" applyFill="1" applyProtection="1"/>
    <xf numFmtId="0" fontId="0" fillId="8" borderId="0" xfId="0" applyFill="1" applyProtection="1"/>
    <xf numFmtId="0" fontId="0" fillId="9" borderId="0" xfId="0" applyFill="1" applyProtection="1"/>
    <xf numFmtId="0" fontId="2" fillId="3" borderId="83" xfId="0" applyFont="1" applyFill="1" applyBorder="1" applyAlignment="1" applyProtection="1">
      <alignment horizontal="center" wrapText="1"/>
    </xf>
    <xf numFmtId="4" fontId="1" fillId="3" borderId="2" xfId="0" applyNumberFormat="1" applyFont="1" applyFill="1" applyBorder="1" applyAlignment="1" applyProtection="1">
      <alignment horizontal="center" wrapText="1"/>
      <protection locked="0"/>
    </xf>
    <xf numFmtId="4" fontId="1" fillId="3" borderId="37" xfId="0" applyNumberFormat="1" applyFont="1" applyFill="1" applyBorder="1" applyAlignment="1" applyProtection="1">
      <alignment horizontal="center" wrapText="1"/>
      <protection locked="0"/>
    </xf>
    <xf numFmtId="4" fontId="1" fillId="3" borderId="84" xfId="0" applyNumberFormat="1" applyFont="1" applyFill="1" applyBorder="1" applyAlignment="1" applyProtection="1">
      <alignment horizontal="center" wrapText="1"/>
      <protection locked="0"/>
    </xf>
    <xf numFmtId="0" fontId="4" fillId="3" borderId="85" xfId="0" applyFont="1" applyFill="1" applyBorder="1" applyAlignment="1" applyProtection="1"/>
    <xf numFmtId="0" fontId="4" fillId="3" borderId="86" xfId="0" applyFont="1" applyFill="1" applyBorder="1" applyAlignment="1" applyProtection="1"/>
    <xf numFmtId="4" fontId="0" fillId="2" borderId="87" xfId="0" applyNumberFormat="1" applyFill="1" applyBorder="1" applyAlignment="1" applyProtection="1">
      <alignment horizontal="center" wrapText="1"/>
      <protection locked="0"/>
    </xf>
    <xf numFmtId="4" fontId="0" fillId="3" borderId="87" xfId="0" applyNumberFormat="1" applyFill="1" applyBorder="1" applyAlignment="1" applyProtection="1">
      <alignment horizontal="center" wrapText="1"/>
      <protection locked="0"/>
    </xf>
    <xf numFmtId="4" fontId="0" fillId="3" borderId="88" xfId="0" applyNumberFormat="1" applyFill="1" applyBorder="1" applyAlignment="1" applyProtection="1">
      <alignment horizontal="center" wrapText="1"/>
      <protection locked="0"/>
    </xf>
    <xf numFmtId="0" fontId="5" fillId="2" borderId="89" xfId="0" applyFont="1" applyFill="1" applyBorder="1" applyProtection="1">
      <protection locked="0"/>
    </xf>
    <xf numFmtId="0" fontId="19" fillId="3" borderId="89" xfId="0" applyFont="1" applyFill="1" applyBorder="1" applyProtection="1">
      <protection locked="0"/>
    </xf>
    <xf numFmtId="0" fontId="19" fillId="3" borderId="90" xfId="0" applyFont="1" applyFill="1" applyBorder="1" applyProtection="1">
      <protection locked="0"/>
    </xf>
    <xf numFmtId="4" fontId="0" fillId="3" borderId="5" xfId="0" applyNumberFormat="1" applyFill="1" applyBorder="1" applyAlignment="1" applyProtection="1">
      <alignment horizontal="center" wrapText="1"/>
      <protection locked="0"/>
    </xf>
    <xf numFmtId="4" fontId="0" fillId="2" borderId="41" xfId="0" applyNumberFormat="1" applyFill="1" applyBorder="1" applyAlignment="1" applyProtection="1">
      <alignment horizontal="center" wrapText="1"/>
      <protection locked="0"/>
    </xf>
    <xf numFmtId="4" fontId="0" fillId="3" borderId="41" xfId="0" applyNumberFormat="1" applyFill="1" applyBorder="1" applyAlignment="1" applyProtection="1">
      <alignment horizontal="center" wrapText="1"/>
      <protection locked="0"/>
    </xf>
    <xf numFmtId="4" fontId="0" fillId="3" borderId="91" xfId="0" applyNumberFormat="1" applyFill="1" applyBorder="1" applyAlignment="1" applyProtection="1">
      <alignment horizontal="center" wrapText="1"/>
      <protection locked="0"/>
    </xf>
    <xf numFmtId="0" fontId="0" fillId="2" borderId="89" xfId="0" applyFill="1" applyBorder="1" applyProtection="1">
      <protection locked="0"/>
    </xf>
    <xf numFmtId="0" fontId="0" fillId="3" borderId="89" xfId="0" applyFill="1" applyBorder="1" applyProtection="1">
      <protection locked="0"/>
    </xf>
    <xf numFmtId="0" fontId="0" fillId="3" borderId="92" xfId="0" applyFill="1" applyBorder="1" applyProtection="1">
      <protection locked="0"/>
    </xf>
    <xf numFmtId="0" fontId="0" fillId="3" borderId="90" xfId="0" applyFill="1" applyBorder="1" applyProtection="1">
      <protection locked="0"/>
    </xf>
    <xf numFmtId="4" fontId="1" fillId="3" borderId="42" xfId="0" applyNumberFormat="1" applyFont="1" applyFill="1" applyBorder="1" applyAlignment="1" applyProtection="1">
      <alignment horizontal="center" wrapText="1"/>
      <protection locked="0"/>
    </xf>
    <xf numFmtId="4" fontId="0" fillId="2" borderId="26" xfId="0" applyNumberFormat="1" applyFill="1" applyBorder="1" applyAlignment="1" applyProtection="1">
      <alignment horizontal="center" wrapText="1"/>
      <protection locked="0"/>
    </xf>
    <xf numFmtId="4" fontId="1" fillId="3" borderId="26" xfId="0" applyNumberFormat="1" applyFont="1" applyFill="1" applyBorder="1" applyAlignment="1" applyProtection="1">
      <alignment horizontal="center" wrapText="1"/>
      <protection locked="0"/>
    </xf>
    <xf numFmtId="4" fontId="1" fillId="3" borderId="93" xfId="0" applyNumberFormat="1" applyFont="1" applyFill="1" applyBorder="1" applyAlignment="1" applyProtection="1">
      <alignment horizontal="center" wrapText="1"/>
      <protection locked="0"/>
    </xf>
    <xf numFmtId="4" fontId="0" fillId="3" borderId="94" xfId="0" applyNumberFormat="1" applyFill="1" applyBorder="1" applyAlignment="1" applyProtection="1">
      <alignment horizontal="center" wrapText="1"/>
      <protection locked="0"/>
    </xf>
    <xf numFmtId="4" fontId="1" fillId="3" borderId="95" xfId="0" applyNumberFormat="1" applyFont="1" applyFill="1" applyBorder="1" applyAlignment="1" applyProtection="1">
      <alignment horizontal="center" wrapText="1"/>
      <protection locked="0"/>
    </xf>
    <xf numFmtId="4" fontId="1" fillId="3" borderId="96" xfId="0" applyNumberFormat="1" applyFont="1" applyFill="1" applyBorder="1" applyAlignment="1" applyProtection="1">
      <alignment horizontal="center" wrapText="1"/>
      <protection locked="0"/>
    </xf>
    <xf numFmtId="4" fontId="0" fillId="2" borderId="97" xfId="0" applyNumberFormat="1" applyFill="1" applyBorder="1" applyAlignment="1" applyProtection="1">
      <alignment horizontal="center" wrapText="1"/>
      <protection locked="0"/>
    </xf>
    <xf numFmtId="4" fontId="0" fillId="3" borderId="97" xfId="0" applyNumberFormat="1" applyFill="1" applyBorder="1" applyAlignment="1" applyProtection="1">
      <alignment horizontal="center" wrapText="1"/>
      <protection locked="0"/>
    </xf>
    <xf numFmtId="4" fontId="1" fillId="3" borderId="87" xfId="0" applyNumberFormat="1" applyFont="1" applyFill="1" applyBorder="1" applyAlignment="1" applyProtection="1">
      <alignment horizontal="center" wrapText="1"/>
      <protection locked="0"/>
    </xf>
    <xf numFmtId="4" fontId="0" fillId="3" borderId="98" xfId="0" applyNumberFormat="1" applyFill="1" applyBorder="1" applyAlignment="1" applyProtection="1">
      <alignment horizontal="center" wrapText="1"/>
      <protection locked="0"/>
    </xf>
    <xf numFmtId="4" fontId="1" fillId="3" borderId="88" xfId="0" applyNumberFormat="1" applyFont="1" applyFill="1" applyBorder="1" applyAlignment="1" applyProtection="1">
      <alignment horizontal="center" wrapText="1"/>
      <protection locked="0"/>
    </xf>
    <xf numFmtId="4" fontId="1" fillId="3" borderId="99" xfId="0" applyNumberFormat="1" applyFont="1" applyFill="1" applyBorder="1" applyAlignment="1" applyProtection="1">
      <alignment horizontal="center" wrapText="1"/>
      <protection locked="0"/>
    </xf>
    <xf numFmtId="4" fontId="0" fillId="3" borderId="42" xfId="0" applyNumberFormat="1" applyFill="1" applyBorder="1" applyAlignment="1" applyProtection="1">
      <alignment horizontal="center" wrapText="1"/>
      <protection locked="0"/>
    </xf>
    <xf numFmtId="4" fontId="0" fillId="3" borderId="26" xfId="0" applyNumberFormat="1" applyFill="1" applyBorder="1" applyAlignment="1" applyProtection="1">
      <alignment horizontal="center" wrapText="1"/>
      <protection locked="0"/>
    </xf>
    <xf numFmtId="4" fontId="0" fillId="3" borderId="93" xfId="0" applyNumberFormat="1" applyFill="1" applyBorder="1" applyAlignment="1" applyProtection="1">
      <alignment horizontal="center" wrapText="1"/>
      <protection locked="0"/>
    </xf>
    <xf numFmtId="4" fontId="0" fillId="3" borderId="96" xfId="0" applyNumberFormat="1" applyFill="1" applyBorder="1" applyAlignment="1" applyProtection="1">
      <alignment horizontal="center" wrapText="1"/>
      <protection locked="0"/>
    </xf>
    <xf numFmtId="4" fontId="0" fillId="2" borderId="100" xfId="0" applyNumberFormat="1" applyFill="1" applyBorder="1" applyAlignment="1" applyProtection="1">
      <alignment horizontal="center" wrapText="1"/>
      <protection locked="0"/>
    </xf>
    <xf numFmtId="0" fontId="2" fillId="3" borderId="85" xfId="0" applyFont="1" applyFill="1" applyBorder="1" applyAlignment="1" applyProtection="1">
      <alignment horizontal="center" wrapText="1"/>
    </xf>
    <xf numFmtId="0" fontId="2" fillId="3" borderId="46" xfId="0" applyFont="1" applyFill="1" applyBorder="1" applyProtection="1"/>
    <xf numFmtId="0" fontId="2" fillId="3" borderId="47" xfId="0" applyFont="1" applyFill="1" applyBorder="1" applyProtection="1"/>
    <xf numFmtId="0" fontId="0" fillId="3" borderId="48" xfId="0" applyFill="1" applyBorder="1" applyProtection="1"/>
    <xf numFmtId="0" fontId="4" fillId="0" borderId="49" xfId="0" applyFont="1" applyBorder="1" applyAlignment="1" applyProtection="1"/>
    <xf numFmtId="0" fontId="0" fillId="3" borderId="50" xfId="0" applyFill="1" applyBorder="1" applyProtection="1"/>
    <xf numFmtId="0" fontId="4" fillId="0" borderId="51" xfId="0" applyFont="1" applyBorder="1" applyAlignment="1" applyProtection="1"/>
    <xf numFmtId="0" fontId="1" fillId="0" borderId="0" xfId="0" applyFont="1"/>
    <xf numFmtId="0" fontId="0" fillId="0" borderId="2" xfId="0" applyBorder="1"/>
    <xf numFmtId="0" fontId="0" fillId="0" borderId="49" xfId="0" applyBorder="1"/>
    <xf numFmtId="0" fontId="0" fillId="0" borderId="52" xfId="0" applyBorder="1"/>
    <xf numFmtId="0" fontId="0" fillId="0" borderId="51" xfId="0" applyBorder="1"/>
    <xf numFmtId="0" fontId="2" fillId="0" borderId="53" xfId="0" applyFont="1" applyBorder="1" applyAlignment="1" applyProtection="1">
      <alignment horizontal="left" vertical="center" indent="1"/>
    </xf>
    <xf numFmtId="0" fontId="2" fillId="0" borderId="54" xfId="0" applyFont="1" applyBorder="1" applyAlignment="1" applyProtection="1">
      <alignment horizontal="left" vertical="center" indent="1"/>
    </xf>
    <xf numFmtId="0" fontId="2" fillId="0" borderId="54" xfId="0" applyFont="1" applyBorder="1" applyAlignment="1" applyProtection="1">
      <alignment horizontal="center" vertical="center"/>
    </xf>
    <xf numFmtId="0" fontId="8" fillId="2" borderId="55" xfId="0" applyFont="1" applyFill="1" applyBorder="1" applyAlignment="1" applyProtection="1">
      <alignment vertical="center"/>
    </xf>
    <xf numFmtId="0" fontId="8" fillId="2" borderId="55" xfId="0" applyFont="1" applyFill="1" applyBorder="1" applyAlignment="1" applyProtection="1">
      <alignment horizontal="center" vertical="center"/>
    </xf>
    <xf numFmtId="0" fontId="2" fillId="0" borderId="55" xfId="0" applyFont="1" applyFill="1" applyBorder="1" applyAlignment="1" applyProtection="1">
      <alignment vertical="center"/>
    </xf>
    <xf numFmtId="0" fontId="0" fillId="10" borderId="0" xfId="0" applyFill="1" applyProtection="1">
      <protection hidden="1"/>
    </xf>
    <xf numFmtId="0" fontId="0" fillId="11" borderId="0" xfId="0" applyFill="1" applyProtection="1">
      <protection hidden="1"/>
    </xf>
    <xf numFmtId="0" fontId="13" fillId="3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1" fillId="11" borderId="0" xfId="0" applyFont="1" applyFill="1" applyProtection="1">
      <protection hidden="1"/>
    </xf>
    <xf numFmtId="0" fontId="2" fillId="0" borderId="101" xfId="0" applyFont="1" applyBorder="1" applyAlignment="1" applyProtection="1">
      <alignment horizontal="left" vertical="center" indent="1"/>
      <protection hidden="1"/>
    </xf>
    <xf numFmtId="0" fontId="8" fillId="2" borderId="89" xfId="0" applyFont="1" applyFill="1" applyBorder="1" applyAlignment="1" applyProtection="1">
      <alignment vertical="center"/>
      <protection locked="0" hidden="1"/>
    </xf>
    <xf numFmtId="4" fontId="0" fillId="3" borderId="0" xfId="0" applyNumberFormat="1" applyFill="1" applyBorder="1" applyAlignment="1" applyProtection="1">
      <alignment horizontal="center" wrapText="1"/>
    </xf>
    <xf numFmtId="0" fontId="1" fillId="3" borderId="0" xfId="0" applyFont="1" applyFill="1" applyBorder="1" applyProtection="1"/>
    <xf numFmtId="0" fontId="5" fillId="3" borderId="0" xfId="0" applyFont="1" applyFill="1" applyBorder="1" applyProtection="1"/>
    <xf numFmtId="0" fontId="19" fillId="3" borderId="0" xfId="0" applyFont="1" applyFill="1" applyBorder="1" applyProtection="1"/>
    <xf numFmtId="0" fontId="30" fillId="2" borderId="56" xfId="0" applyFont="1" applyFill="1" applyBorder="1" applyAlignment="1" applyProtection="1">
      <alignment horizontal="left"/>
      <protection locked="0"/>
    </xf>
    <xf numFmtId="0" fontId="31" fillId="3" borderId="57" xfId="0" applyFont="1" applyFill="1" applyBorder="1" applyAlignment="1" applyProtection="1">
      <alignment horizontal="left"/>
      <protection locked="0"/>
    </xf>
    <xf numFmtId="0" fontId="30" fillId="2" borderId="57" xfId="0" applyFont="1" applyFill="1" applyBorder="1" applyAlignment="1" applyProtection="1">
      <alignment horizontal="left"/>
      <protection locked="0"/>
    </xf>
    <xf numFmtId="0" fontId="32" fillId="3" borderId="57" xfId="0" applyFont="1" applyFill="1" applyBorder="1" applyAlignment="1" applyProtection="1">
      <alignment horizontal="left"/>
      <protection locked="0"/>
    </xf>
    <xf numFmtId="1" fontId="33" fillId="2" borderId="57" xfId="0" applyNumberFormat="1" applyFont="1" applyFill="1" applyBorder="1" applyAlignment="1" applyProtection="1">
      <alignment horizontal="left"/>
      <protection locked="0"/>
    </xf>
    <xf numFmtId="14" fontId="31" fillId="3" borderId="57" xfId="0" applyNumberFormat="1" applyFont="1" applyFill="1" applyBorder="1" applyAlignment="1" applyProtection="1">
      <alignment horizontal="left"/>
      <protection locked="0"/>
    </xf>
    <xf numFmtId="14" fontId="33" fillId="2" borderId="57" xfId="0" applyNumberFormat="1" applyFont="1" applyFill="1" applyBorder="1" applyAlignment="1" applyProtection="1">
      <alignment horizontal="left"/>
      <protection locked="0"/>
    </xf>
    <xf numFmtId="0" fontId="28" fillId="0" borderId="57" xfId="0" applyFont="1" applyFill="1" applyBorder="1" applyAlignment="1" applyProtection="1">
      <alignment horizontal="left"/>
      <protection locked="0"/>
    </xf>
    <xf numFmtId="0" fontId="33" fillId="2" borderId="57" xfId="0" applyFont="1" applyFill="1" applyBorder="1" applyAlignment="1" applyProtection="1">
      <alignment horizontal="left"/>
      <protection locked="0"/>
    </xf>
    <xf numFmtId="0" fontId="33" fillId="0" borderId="57" xfId="0" applyFont="1" applyFill="1" applyBorder="1" applyAlignment="1" applyProtection="1">
      <alignment horizontal="left"/>
      <protection locked="0"/>
    </xf>
    <xf numFmtId="0" fontId="33" fillId="2" borderId="58" xfId="0" applyFont="1" applyFill="1" applyBorder="1" applyAlignment="1" applyProtection="1">
      <alignment horizontal="left"/>
      <protection locked="0"/>
    </xf>
    <xf numFmtId="49" fontId="0" fillId="3" borderId="27" xfId="0" applyNumberFormat="1" applyFill="1" applyBorder="1" applyProtection="1">
      <protection locked="0"/>
    </xf>
    <xf numFmtId="49" fontId="0" fillId="3" borderId="45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49" fontId="0" fillId="2" borderId="38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49" fontId="0" fillId="3" borderId="38" xfId="0" applyNumberFormat="1" applyFill="1" applyBorder="1" applyProtection="1">
      <protection locked="0"/>
    </xf>
    <xf numFmtId="49" fontId="0" fillId="3" borderId="30" xfId="0" applyNumberFormat="1" applyFill="1" applyBorder="1" applyProtection="1">
      <protection locked="0"/>
    </xf>
    <xf numFmtId="49" fontId="0" fillId="3" borderId="39" xfId="0" applyNumberFormat="1" applyFill="1" applyBorder="1" applyProtection="1">
      <protection locked="0"/>
    </xf>
    <xf numFmtId="0" fontId="0" fillId="0" borderId="48" xfId="0" applyBorder="1"/>
    <xf numFmtId="0" fontId="0" fillId="0" borderId="50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8" fillId="11" borderId="89" xfId="0" applyFont="1" applyFill="1" applyBorder="1" applyAlignment="1" applyProtection="1">
      <alignment vertical="center"/>
      <protection locked="0" hidden="1"/>
    </xf>
    <xf numFmtId="0" fontId="2" fillId="11" borderId="0" xfId="0" applyFont="1" applyFill="1" applyBorder="1" applyAlignment="1" applyProtection="1">
      <alignment horizontal="left" vertical="center" indent="1"/>
      <protection hidden="1"/>
    </xf>
    <xf numFmtId="0" fontId="8" fillId="11" borderId="0" xfId="0" applyFont="1" applyFill="1" applyBorder="1" applyAlignment="1" applyProtection="1">
      <alignment horizontal="center" vertical="center"/>
      <protection hidden="1"/>
    </xf>
    <xf numFmtId="0" fontId="2" fillId="0" borderId="102" xfId="0" applyFont="1" applyBorder="1" applyAlignment="1" applyProtection="1">
      <alignment horizontal="center" vertical="center"/>
      <protection hidden="1"/>
    </xf>
    <xf numFmtId="0" fontId="8" fillId="2" borderId="103" xfId="0" applyFont="1" applyFill="1" applyBorder="1" applyAlignment="1" applyProtection="1">
      <alignment horizontal="center" vertical="center"/>
      <protection hidden="1"/>
    </xf>
    <xf numFmtId="0" fontId="8" fillId="11" borderId="103" xfId="0" applyFont="1" applyFill="1" applyBorder="1" applyAlignment="1" applyProtection="1">
      <alignment horizontal="center" vertical="center"/>
      <protection hidden="1"/>
    </xf>
    <xf numFmtId="0" fontId="8" fillId="11" borderId="104" xfId="0" applyFont="1" applyFill="1" applyBorder="1" applyAlignment="1" applyProtection="1">
      <alignment horizontal="center" vertical="center"/>
      <protection hidden="1"/>
    </xf>
    <xf numFmtId="0" fontId="8" fillId="11" borderId="90" xfId="0" applyFont="1" applyFill="1" applyBorder="1" applyAlignment="1" applyProtection="1">
      <alignment vertical="center"/>
      <protection locked="0" hidden="1"/>
    </xf>
    <xf numFmtId="0" fontId="2" fillId="0" borderId="59" xfId="0" applyFont="1" applyBorder="1" applyAlignment="1" applyProtection="1">
      <alignment horizontal="left" vertical="center" indent="1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8" fillId="2" borderId="60" xfId="0" applyFont="1" applyFill="1" applyBorder="1" applyAlignment="1" applyProtection="1">
      <alignment horizontal="center" vertical="center"/>
      <protection hidden="1"/>
    </xf>
    <xf numFmtId="0" fontId="8" fillId="11" borderId="60" xfId="0" applyFont="1" applyFill="1" applyBorder="1" applyAlignment="1" applyProtection="1">
      <alignment horizontal="center" vertical="center"/>
      <protection hidden="1"/>
    </xf>
    <xf numFmtId="0" fontId="8" fillId="11" borderId="61" xfId="0" applyFont="1" applyFill="1" applyBorder="1" applyAlignment="1" applyProtection="1">
      <alignment horizontal="center" vertical="center"/>
      <protection hidden="1"/>
    </xf>
    <xf numFmtId="0" fontId="8" fillId="2" borderId="60" xfId="0" applyFont="1" applyFill="1" applyBorder="1" applyAlignment="1" applyProtection="1">
      <alignment vertical="center"/>
      <protection hidden="1"/>
    </xf>
    <xf numFmtId="0" fontId="8" fillId="11" borderId="60" xfId="0" applyFont="1" applyFill="1" applyBorder="1" applyAlignment="1" applyProtection="1">
      <alignment vertical="center"/>
      <protection hidden="1"/>
    </xf>
    <xf numFmtId="0" fontId="8" fillId="11" borderId="6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/>
    </xf>
    <xf numFmtId="0" fontId="2" fillId="0" borderId="55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11" borderId="2" xfId="0" applyFont="1" applyFill="1" applyBorder="1" applyAlignment="1" applyProtection="1">
      <alignment vertical="center"/>
      <protection hidden="1"/>
    </xf>
    <xf numFmtId="0" fontId="8" fillId="11" borderId="2" xfId="0" applyFont="1" applyFill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left" vertical="center" indent="1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4" fontId="1" fillId="12" borderId="2" xfId="0" applyNumberFormat="1" applyFont="1" applyFill="1" applyBorder="1" applyAlignment="1" applyProtection="1">
      <alignment horizontal="center" wrapText="1"/>
      <protection locked="0"/>
    </xf>
    <xf numFmtId="0" fontId="33" fillId="2" borderId="57" xfId="0" applyNumberFormat="1" applyFont="1" applyFill="1" applyBorder="1" applyAlignment="1" applyProtection="1">
      <alignment horizontal="left"/>
      <protection locked="0"/>
    </xf>
    <xf numFmtId="4" fontId="0" fillId="11" borderId="2" xfId="0" applyNumberFormat="1" applyFill="1" applyBorder="1" applyAlignment="1" applyProtection="1">
      <alignment horizontal="center" wrapText="1"/>
      <protection locked="0"/>
    </xf>
    <xf numFmtId="0" fontId="8" fillId="2" borderId="64" xfId="0" applyFont="1" applyFill="1" applyBorder="1" applyAlignment="1" applyProtection="1">
      <alignment horizontal="center" vertical="center"/>
    </xf>
    <xf numFmtId="4" fontId="8" fillId="2" borderId="64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/>
    </xf>
    <xf numFmtId="2" fontId="8" fillId="2" borderId="65" xfId="0" applyNumberFormat="1" applyFont="1" applyFill="1" applyBorder="1" applyAlignment="1" applyProtection="1">
      <alignment horizontal="center" vertical="center"/>
    </xf>
    <xf numFmtId="2" fontId="8" fillId="3" borderId="66" xfId="0" applyNumberFormat="1" applyFont="1" applyFill="1" applyBorder="1" applyAlignment="1" applyProtection="1">
      <alignment horizontal="center" vertical="center"/>
    </xf>
    <xf numFmtId="2" fontId="8" fillId="2" borderId="67" xfId="0" applyNumberFormat="1" applyFont="1" applyFill="1" applyBorder="1" applyAlignment="1" applyProtection="1">
      <alignment horizontal="center" vertical="center"/>
    </xf>
    <xf numFmtId="49" fontId="0" fillId="3" borderId="68" xfId="0" applyNumberFormat="1" applyFill="1" applyBorder="1" applyProtection="1">
      <protection locked="0"/>
    </xf>
    <xf numFmtId="49" fontId="0" fillId="2" borderId="26" xfId="0" applyNumberFormat="1" applyFill="1" applyBorder="1" applyProtection="1">
      <protection locked="0"/>
    </xf>
    <xf numFmtId="49" fontId="0" fillId="3" borderId="26" xfId="0" applyNumberFormat="1" applyFill="1" applyBorder="1" applyProtection="1">
      <protection locked="0"/>
    </xf>
    <xf numFmtId="49" fontId="0" fillId="3" borderId="43" xfId="0" applyNumberFormat="1" applyFill="1" applyBorder="1" applyProtection="1">
      <protection locked="0"/>
    </xf>
    <xf numFmtId="0" fontId="0" fillId="0" borderId="26" xfId="0" applyBorder="1"/>
    <xf numFmtId="0" fontId="0" fillId="0" borderId="69" xfId="0" applyBorder="1"/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9" fontId="1" fillId="3" borderId="44" xfId="0" applyNumberFormat="1" applyFont="1" applyFill="1" applyBorder="1"/>
    <xf numFmtId="0" fontId="1" fillId="3" borderId="92" xfId="0" applyFont="1" applyFill="1" applyBorder="1" applyProtection="1">
      <protection locked="0"/>
    </xf>
    <xf numFmtId="4" fontId="1" fillId="3" borderId="41" xfId="0" applyNumberFormat="1" applyFont="1" applyFill="1" applyBorder="1" applyAlignment="1" applyProtection="1">
      <alignment horizontal="center" wrapText="1"/>
      <protection locked="0"/>
    </xf>
    <xf numFmtId="0" fontId="8" fillId="11" borderId="0" xfId="0" applyFont="1" applyFill="1" applyBorder="1" applyAlignment="1" applyProtection="1">
      <alignment vertical="center"/>
      <protection locked="0" hidden="1"/>
    </xf>
    <xf numFmtId="0" fontId="8" fillId="11" borderId="0" xfId="0" applyFont="1" applyFill="1" applyBorder="1" applyAlignment="1" applyProtection="1">
      <alignment vertical="center"/>
      <protection hidden="1"/>
    </xf>
    <xf numFmtId="0" fontId="8" fillId="2" borderId="104" xfId="0" applyFont="1" applyFill="1" applyBorder="1" applyAlignment="1" applyProtection="1">
      <alignment horizontal="center" vertical="center"/>
      <protection hidden="1"/>
    </xf>
    <xf numFmtId="0" fontId="8" fillId="2" borderId="90" xfId="0" applyFont="1" applyFill="1" applyBorder="1" applyAlignment="1" applyProtection="1">
      <alignment vertical="center"/>
      <protection locked="0" hidden="1"/>
    </xf>
    <xf numFmtId="0" fontId="8" fillId="2" borderId="62" xfId="0" applyFont="1" applyFill="1" applyBorder="1" applyAlignment="1" applyProtection="1">
      <alignment vertical="center"/>
    </xf>
    <xf numFmtId="0" fontId="8" fillId="2" borderId="62" xfId="0" applyFont="1" applyFill="1" applyBorder="1" applyAlignment="1" applyProtection="1">
      <alignment horizontal="center" vertical="center"/>
    </xf>
    <xf numFmtId="0" fontId="8" fillId="11" borderId="0" xfId="0" applyFont="1" applyFill="1" applyBorder="1" applyAlignment="1" applyProtection="1">
      <alignment vertical="center"/>
    </xf>
    <xf numFmtId="0" fontId="8" fillId="11" borderId="0" xfId="0" applyFont="1" applyFill="1" applyBorder="1" applyAlignment="1" applyProtection="1">
      <alignment horizontal="center" vertical="center"/>
    </xf>
    <xf numFmtId="0" fontId="2" fillId="11" borderId="78" xfId="0" applyFont="1" applyFill="1" applyBorder="1" applyAlignment="1" applyProtection="1">
      <alignment vertical="center"/>
    </xf>
    <xf numFmtId="0" fontId="2" fillId="11" borderId="78" xfId="0" applyFont="1" applyFill="1" applyBorder="1" applyAlignment="1" applyProtection="1">
      <alignment horizontal="center" vertical="center"/>
    </xf>
    <xf numFmtId="0" fontId="8" fillId="11" borderId="64" xfId="0" applyFont="1" applyFill="1" applyBorder="1" applyAlignment="1" applyProtection="1">
      <alignment horizontal="center" vertical="center"/>
    </xf>
    <xf numFmtId="4" fontId="8" fillId="11" borderId="64" xfId="0" applyNumberFormat="1" applyFont="1" applyFill="1" applyBorder="1" applyAlignment="1" applyProtection="1">
      <alignment horizontal="center" vertical="center"/>
    </xf>
    <xf numFmtId="2" fontId="8" fillId="11" borderId="63" xfId="0" applyNumberFormat="1" applyFont="1" applyFill="1" applyBorder="1" applyAlignment="1" applyProtection="1">
      <alignment horizontal="center" vertical="center"/>
    </xf>
    <xf numFmtId="0" fontId="2" fillId="0" borderId="106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horizontal="center" vertical="center"/>
    </xf>
    <xf numFmtId="0" fontId="8" fillId="11" borderId="105" xfId="0" applyFont="1" applyFill="1" applyBorder="1" applyAlignment="1" applyProtection="1">
      <alignment vertical="center"/>
    </xf>
    <xf numFmtId="0" fontId="8" fillId="11" borderId="105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vertical="center"/>
    </xf>
    <xf numFmtId="0" fontId="2" fillId="0" borderId="62" xfId="0" applyFont="1" applyFill="1" applyBorder="1" applyAlignment="1" applyProtection="1">
      <alignment horizontal="center" vertical="center"/>
    </xf>
    <xf numFmtId="4" fontId="2" fillId="11" borderId="2" xfId="0" applyNumberFormat="1" applyFont="1" applyFill="1" applyBorder="1" applyAlignment="1" applyProtection="1">
      <alignment horizontal="center" vertical="center"/>
    </xf>
    <xf numFmtId="0" fontId="35" fillId="0" borderId="107" xfId="0" applyFont="1" applyBorder="1" applyAlignment="1">
      <alignment vertical="center" wrapText="1"/>
    </xf>
    <xf numFmtId="0" fontId="35" fillId="13" borderId="107" xfId="0" applyFont="1" applyFill="1" applyBorder="1" applyAlignment="1">
      <alignment vertical="center" wrapText="1"/>
    </xf>
    <xf numFmtId="0" fontId="5" fillId="2" borderId="108" xfId="0" applyFont="1" applyFill="1" applyBorder="1" applyProtection="1">
      <protection locked="0"/>
    </xf>
    <xf numFmtId="0" fontId="19" fillId="3" borderId="108" xfId="0" applyFont="1" applyFill="1" applyBorder="1" applyProtection="1">
      <protection locked="0"/>
    </xf>
    <xf numFmtId="0" fontId="19" fillId="3" borderId="109" xfId="0" applyFont="1" applyFill="1" applyBorder="1" applyProtection="1">
      <protection locked="0"/>
    </xf>
    <xf numFmtId="0" fontId="5" fillId="2" borderId="110" xfId="0" applyFont="1" applyFill="1" applyBorder="1" applyProtection="1">
      <protection locked="0"/>
    </xf>
    <xf numFmtId="0" fontId="19" fillId="3" borderId="110" xfId="0" applyFont="1" applyFill="1" applyBorder="1" applyProtection="1">
      <protection locked="0"/>
    </xf>
    <xf numFmtId="0" fontId="19" fillId="3" borderId="111" xfId="0" applyFont="1" applyFill="1" applyBorder="1" applyProtection="1">
      <protection locked="0"/>
    </xf>
    <xf numFmtId="0" fontId="35" fillId="0" borderId="112" xfId="0" applyFont="1" applyBorder="1" applyAlignment="1">
      <alignment vertical="center" wrapText="1"/>
    </xf>
    <xf numFmtId="0" fontId="35" fillId="13" borderId="112" xfId="0" applyFont="1" applyFill="1" applyBorder="1" applyAlignment="1">
      <alignment vertical="center" wrapText="1"/>
    </xf>
    <xf numFmtId="0" fontId="35" fillId="0" borderId="113" xfId="0" applyFont="1" applyBorder="1" applyAlignment="1">
      <alignment vertical="center" wrapText="1"/>
    </xf>
    <xf numFmtId="0" fontId="35" fillId="13" borderId="113" xfId="0" applyFont="1" applyFill="1" applyBorder="1" applyAlignment="1">
      <alignment vertical="center" wrapText="1"/>
    </xf>
    <xf numFmtId="0" fontId="35" fillId="0" borderId="114" xfId="0" applyFont="1" applyBorder="1" applyAlignment="1">
      <alignment vertical="center" wrapText="1"/>
    </xf>
    <xf numFmtId="0" fontId="35" fillId="13" borderId="114" xfId="0" applyFont="1" applyFill="1" applyBorder="1" applyAlignment="1">
      <alignment vertical="center" wrapText="1"/>
    </xf>
    <xf numFmtId="0" fontId="4" fillId="3" borderId="115" xfId="0" applyFont="1" applyFill="1" applyBorder="1" applyAlignment="1" applyProtection="1"/>
    <xf numFmtId="0" fontId="4" fillId="3" borderId="116" xfId="0" applyFont="1" applyFill="1" applyBorder="1" applyAlignment="1" applyProtection="1"/>
    <xf numFmtId="0" fontId="35" fillId="0" borderId="118" xfId="0" applyFont="1" applyBorder="1" applyAlignment="1">
      <alignment vertical="center" wrapText="1"/>
    </xf>
    <xf numFmtId="0" fontId="4" fillId="3" borderId="117" xfId="0" applyFont="1" applyFill="1" applyBorder="1" applyAlignment="1" applyProtection="1"/>
    <xf numFmtId="0" fontId="36" fillId="11" borderId="0" xfId="0" applyFont="1" applyFill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0" fontId="27" fillId="0" borderId="73" xfId="0" applyFont="1" applyBorder="1" applyAlignment="1">
      <alignment horizontal="center"/>
    </xf>
    <xf numFmtId="0" fontId="8" fillId="2" borderId="40" xfId="0" applyNumberFormat="1" applyFont="1" applyFill="1" applyBorder="1" applyAlignment="1" applyProtection="1">
      <alignment horizontal="left" vertical="center"/>
    </xf>
    <xf numFmtId="0" fontId="0" fillId="0" borderId="17" xfId="0" applyBorder="1" applyProtection="1"/>
    <xf numFmtId="0" fontId="0" fillId="0" borderId="78" xfId="0" applyBorder="1" applyProtection="1"/>
    <xf numFmtId="0" fontId="0" fillId="0" borderId="79" xfId="0" applyBorder="1" applyProtection="1"/>
    <xf numFmtId="0" fontId="0" fillId="0" borderId="0" xfId="0" applyBorder="1" applyProtection="1"/>
    <xf numFmtId="0" fontId="0" fillId="0" borderId="42" xfId="0" applyBorder="1" applyProtection="1"/>
    <xf numFmtId="0" fontId="0" fillId="0" borderId="4" xfId="0" applyBorder="1" applyProtection="1"/>
    <xf numFmtId="0" fontId="7" fillId="0" borderId="78" xfId="0" applyFont="1" applyBorder="1" applyAlignment="1" applyProtection="1">
      <alignment horizontal="center" vertical="center"/>
    </xf>
    <xf numFmtId="0" fontId="7" fillId="0" borderId="8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6" xfId="0" applyFont="1" applyBorder="1" applyProtection="1"/>
    <xf numFmtId="0" fontId="5" fillId="0" borderId="6" xfId="0" applyFont="1" applyBorder="1" applyAlignment="1" applyProtection="1">
      <alignment horizontal="left"/>
    </xf>
    <xf numFmtId="14" fontId="5" fillId="0" borderId="6" xfId="0" applyNumberFormat="1" applyFont="1" applyBorder="1" applyAlignment="1" applyProtection="1">
      <alignment horizontal="left" indent="2"/>
    </xf>
    <xf numFmtId="0" fontId="5" fillId="0" borderId="6" xfId="0" applyFont="1" applyBorder="1" applyAlignment="1" applyProtection="1">
      <alignment horizontal="left" indent="2"/>
    </xf>
    <xf numFmtId="0" fontId="2" fillId="0" borderId="81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left" vertical="center" indent="1"/>
    </xf>
    <xf numFmtId="0" fontId="8" fillId="2" borderId="40" xfId="0" applyFont="1" applyFill="1" applyBorder="1" applyAlignment="1" applyProtection="1">
      <alignment horizontal="left" vertical="center" indent="1"/>
    </xf>
    <xf numFmtId="0" fontId="2" fillId="0" borderId="53" xfId="0" applyFont="1" applyBorder="1" applyAlignment="1" applyProtection="1">
      <alignment horizontal="left" vertical="center" indent="1"/>
    </xf>
    <xf numFmtId="0" fontId="2" fillId="0" borderId="77" xfId="0" applyFont="1" applyBorder="1" applyAlignment="1" applyProtection="1">
      <alignment horizontal="left" vertical="center" indent="1"/>
    </xf>
    <xf numFmtId="0" fontId="8" fillId="3" borderId="15" xfId="0" applyFont="1" applyFill="1" applyBorder="1" applyAlignment="1" applyProtection="1">
      <alignment horizontal="left" vertical="center" indent="1"/>
    </xf>
    <xf numFmtId="0" fontId="8" fillId="3" borderId="40" xfId="0" applyFont="1" applyFill="1" applyBorder="1" applyAlignment="1" applyProtection="1">
      <alignment horizontal="left" vertical="center" indent="1"/>
    </xf>
    <xf numFmtId="0" fontId="8" fillId="0" borderId="40" xfId="0" applyNumberFormat="1" applyFont="1" applyFill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/>
    </xf>
    <xf numFmtId="0" fontId="5" fillId="0" borderId="6" xfId="0" applyFont="1" applyBorder="1" applyAlignment="1" applyProtection="1"/>
    <xf numFmtId="0" fontId="1" fillId="0" borderId="6" xfId="0" applyFont="1" applyBorder="1" applyAlignment="1" applyProtection="1"/>
    <xf numFmtId="0" fontId="8" fillId="11" borderId="74" xfId="0" applyFont="1" applyFill="1" applyBorder="1" applyAlignment="1" applyProtection="1">
      <alignment horizontal="left" vertical="center" indent="1"/>
    </xf>
    <xf numFmtId="0" fontId="8" fillId="11" borderId="75" xfId="0" applyFont="1" applyFill="1" applyBorder="1" applyAlignment="1" applyProtection="1">
      <alignment horizontal="left" vertical="center" indent="1"/>
    </xf>
    <xf numFmtId="0" fontId="8" fillId="11" borderId="76" xfId="0" applyFont="1" applyFill="1" applyBorder="1" applyAlignment="1" applyProtection="1">
      <alignment horizontal="left" vertical="center" indent="1"/>
    </xf>
    <xf numFmtId="0" fontId="8" fillId="11" borderId="75" xfId="0" applyNumberFormat="1" applyFont="1" applyFill="1" applyBorder="1" applyAlignment="1" applyProtection="1">
      <alignment horizontal="left" vertical="center"/>
    </xf>
    <xf numFmtId="0" fontId="8" fillId="2" borderId="41" xfId="0" applyFont="1" applyFill="1" applyBorder="1" applyAlignment="1" applyProtection="1">
      <alignment horizontal="left" vertical="center" indent="1"/>
    </xf>
    <xf numFmtId="0" fontId="8" fillId="0" borderId="26" xfId="0" applyNumberFormat="1" applyFont="1" applyFill="1" applyBorder="1" applyAlignment="1" applyProtection="1">
      <alignment horizontal="left" vertical="center"/>
    </xf>
    <xf numFmtId="0" fontId="8" fillId="0" borderId="41" xfId="0" applyNumberFormat="1" applyFont="1" applyFill="1" applyBorder="1" applyAlignment="1" applyProtection="1">
      <alignment horizontal="left" vertical="center"/>
    </xf>
    <xf numFmtId="0" fontId="8" fillId="3" borderId="41" xfId="0" applyFont="1" applyFill="1" applyBorder="1" applyAlignment="1" applyProtection="1">
      <alignment horizontal="left" vertical="center" indent="1"/>
    </xf>
    <xf numFmtId="0" fontId="8" fillId="2" borderId="74" xfId="0" applyFont="1" applyFill="1" applyBorder="1" applyAlignment="1" applyProtection="1">
      <alignment horizontal="left" vertical="center" indent="1"/>
    </xf>
    <xf numFmtId="0" fontId="8" fillId="2" borderId="75" xfId="0" applyFont="1" applyFill="1" applyBorder="1" applyAlignment="1" applyProtection="1">
      <alignment horizontal="left" vertical="center" indent="1"/>
    </xf>
    <xf numFmtId="0" fontId="8" fillId="2" borderId="76" xfId="0" applyFont="1" applyFill="1" applyBorder="1" applyAlignment="1" applyProtection="1">
      <alignment horizontal="left" vertical="center" indent="1"/>
    </xf>
    <xf numFmtId="0" fontId="8" fillId="2" borderId="75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Border="1" applyAlignment="1" applyProtection="1">
      <alignment horizontal="left"/>
    </xf>
    <xf numFmtId="49" fontId="5" fillId="0" borderId="6" xfId="0" applyNumberFormat="1" applyFont="1" applyBorder="1" applyAlignment="1" applyProtection="1">
      <alignment horizontal="left"/>
    </xf>
    <xf numFmtId="0" fontId="8" fillId="0" borderId="26" xfId="0" applyNumberFormat="1" applyFont="1" applyFill="1" applyBorder="1" applyAlignment="1" applyProtection="1">
      <alignment horizontal="left" vertical="center" wrapText="1"/>
    </xf>
    <xf numFmtId="0" fontId="8" fillId="0" borderId="40" xfId="0" applyNumberFormat="1" applyFont="1" applyFill="1" applyBorder="1" applyAlignment="1" applyProtection="1">
      <alignment horizontal="left" vertical="center" wrapText="1"/>
    </xf>
    <xf numFmtId="0" fontId="8" fillId="0" borderId="4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16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 patternType="solid"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strike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95250</xdr:rowOff>
    </xdr:from>
    <xdr:to>
      <xdr:col>1</xdr:col>
      <xdr:colOff>342900</xdr:colOff>
      <xdr:row>5</xdr:row>
      <xdr:rowOff>85725</xdr:rowOff>
    </xdr:to>
    <xdr:pic>
      <xdr:nvPicPr>
        <xdr:cNvPr id="46177" name="Picture 1">
          <a:extLst>
            <a:ext uri="{FF2B5EF4-FFF2-40B4-BE49-F238E27FC236}">
              <a16:creationId xmlns:a16="http://schemas.microsoft.com/office/drawing/2014/main" id="{70D91671-0EAF-4C38-AE35-483770382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5250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76200</xdr:rowOff>
    </xdr:from>
    <xdr:to>
      <xdr:col>1</xdr:col>
      <xdr:colOff>342900</xdr:colOff>
      <xdr:row>5</xdr:row>
      <xdr:rowOff>85725</xdr:rowOff>
    </xdr:to>
    <xdr:pic>
      <xdr:nvPicPr>
        <xdr:cNvPr id="55393" name="Picture 1">
          <a:extLst>
            <a:ext uri="{FF2B5EF4-FFF2-40B4-BE49-F238E27FC236}">
              <a16:creationId xmlns:a16="http://schemas.microsoft.com/office/drawing/2014/main" id="{B8631806-F41E-472F-9327-3C839C77A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85725</xdr:rowOff>
    </xdr:from>
    <xdr:to>
      <xdr:col>1</xdr:col>
      <xdr:colOff>342900</xdr:colOff>
      <xdr:row>5</xdr:row>
      <xdr:rowOff>104775</xdr:rowOff>
    </xdr:to>
    <xdr:pic>
      <xdr:nvPicPr>
        <xdr:cNvPr id="56417" name="Picture 1">
          <a:extLst>
            <a:ext uri="{FF2B5EF4-FFF2-40B4-BE49-F238E27FC236}">
              <a16:creationId xmlns:a16="http://schemas.microsoft.com/office/drawing/2014/main" id="{1EC51C42-6ABF-4901-8538-CC3ECA12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85725</xdr:rowOff>
    </xdr:from>
    <xdr:to>
      <xdr:col>1</xdr:col>
      <xdr:colOff>333375</xdr:colOff>
      <xdr:row>5</xdr:row>
      <xdr:rowOff>104775</xdr:rowOff>
    </xdr:to>
    <xdr:pic>
      <xdr:nvPicPr>
        <xdr:cNvPr id="57441" name="Picture 1">
          <a:extLst>
            <a:ext uri="{FF2B5EF4-FFF2-40B4-BE49-F238E27FC236}">
              <a16:creationId xmlns:a16="http://schemas.microsoft.com/office/drawing/2014/main" id="{A2B5BFA6-079B-45A1-9713-4E265FD2F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76200</xdr:rowOff>
    </xdr:from>
    <xdr:to>
      <xdr:col>1</xdr:col>
      <xdr:colOff>333375</xdr:colOff>
      <xdr:row>5</xdr:row>
      <xdr:rowOff>85725</xdr:rowOff>
    </xdr:to>
    <xdr:pic>
      <xdr:nvPicPr>
        <xdr:cNvPr id="58465" name="Picture 1">
          <a:extLst>
            <a:ext uri="{FF2B5EF4-FFF2-40B4-BE49-F238E27FC236}">
              <a16:creationId xmlns:a16="http://schemas.microsoft.com/office/drawing/2014/main" id="{2B6FEC00-6C87-4C36-9991-8ABA293F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85725</xdr:rowOff>
    </xdr:from>
    <xdr:to>
      <xdr:col>1</xdr:col>
      <xdr:colOff>342900</xdr:colOff>
      <xdr:row>5</xdr:row>
      <xdr:rowOff>104775</xdr:rowOff>
    </xdr:to>
    <xdr:pic>
      <xdr:nvPicPr>
        <xdr:cNvPr id="59489" name="Picture 1">
          <a:extLst>
            <a:ext uri="{FF2B5EF4-FFF2-40B4-BE49-F238E27FC236}">
              <a16:creationId xmlns:a16="http://schemas.microsoft.com/office/drawing/2014/main" id="{03F9DA6F-7A4D-4DA8-873E-2A568C8E8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76200</xdr:rowOff>
    </xdr:from>
    <xdr:to>
      <xdr:col>1</xdr:col>
      <xdr:colOff>342900</xdr:colOff>
      <xdr:row>5</xdr:row>
      <xdr:rowOff>85725</xdr:rowOff>
    </xdr:to>
    <xdr:pic>
      <xdr:nvPicPr>
        <xdr:cNvPr id="60513" name="Picture 1">
          <a:extLst>
            <a:ext uri="{FF2B5EF4-FFF2-40B4-BE49-F238E27FC236}">
              <a16:creationId xmlns:a16="http://schemas.microsoft.com/office/drawing/2014/main" id="{26E7AC89-2937-4606-8218-1391B7913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66675</xdr:rowOff>
    </xdr:from>
    <xdr:to>
      <xdr:col>1</xdr:col>
      <xdr:colOff>371475</xdr:colOff>
      <xdr:row>5</xdr:row>
      <xdr:rowOff>76200</xdr:rowOff>
    </xdr:to>
    <xdr:pic>
      <xdr:nvPicPr>
        <xdr:cNvPr id="61537" name="Picture 1">
          <a:extLst>
            <a:ext uri="{FF2B5EF4-FFF2-40B4-BE49-F238E27FC236}">
              <a16:creationId xmlns:a16="http://schemas.microsoft.com/office/drawing/2014/main" id="{8B1E6E0A-38B2-4D41-9ACC-CE766235B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6675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76200</xdr:rowOff>
    </xdr:from>
    <xdr:to>
      <xdr:col>1</xdr:col>
      <xdr:colOff>342900</xdr:colOff>
      <xdr:row>5</xdr:row>
      <xdr:rowOff>85725</xdr:rowOff>
    </xdr:to>
    <xdr:pic>
      <xdr:nvPicPr>
        <xdr:cNvPr id="62561" name="Picture 1">
          <a:extLst>
            <a:ext uri="{FF2B5EF4-FFF2-40B4-BE49-F238E27FC236}">
              <a16:creationId xmlns:a16="http://schemas.microsoft.com/office/drawing/2014/main" id="{93435A94-AE75-4627-9B56-A05FD0B84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76200</xdr:rowOff>
    </xdr:from>
    <xdr:to>
      <xdr:col>1</xdr:col>
      <xdr:colOff>361950</xdr:colOff>
      <xdr:row>5</xdr:row>
      <xdr:rowOff>85725</xdr:rowOff>
    </xdr:to>
    <xdr:pic>
      <xdr:nvPicPr>
        <xdr:cNvPr id="63585" name="Picture 1">
          <a:extLst>
            <a:ext uri="{FF2B5EF4-FFF2-40B4-BE49-F238E27FC236}">
              <a16:creationId xmlns:a16="http://schemas.microsoft.com/office/drawing/2014/main" id="{56AC300F-29F6-4346-856B-5310731E3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76200</xdr:rowOff>
    </xdr:from>
    <xdr:to>
      <xdr:col>1</xdr:col>
      <xdr:colOff>361950</xdr:colOff>
      <xdr:row>5</xdr:row>
      <xdr:rowOff>85725</xdr:rowOff>
    </xdr:to>
    <xdr:pic>
      <xdr:nvPicPr>
        <xdr:cNvPr id="64609" name="Picture 1">
          <a:extLst>
            <a:ext uri="{FF2B5EF4-FFF2-40B4-BE49-F238E27FC236}">
              <a16:creationId xmlns:a16="http://schemas.microsoft.com/office/drawing/2014/main" id="{5B9812A0-BE16-4E79-9F20-FFB1CEE4D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76200</xdr:rowOff>
    </xdr:from>
    <xdr:to>
      <xdr:col>1</xdr:col>
      <xdr:colOff>333375</xdr:colOff>
      <xdr:row>5</xdr:row>
      <xdr:rowOff>85725</xdr:rowOff>
    </xdr:to>
    <xdr:pic>
      <xdr:nvPicPr>
        <xdr:cNvPr id="47201" name="Picture 1">
          <a:extLst>
            <a:ext uri="{FF2B5EF4-FFF2-40B4-BE49-F238E27FC236}">
              <a16:creationId xmlns:a16="http://schemas.microsoft.com/office/drawing/2014/main" id="{D323CFB4-7F53-4CC8-8716-1C4F9C8C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76200</xdr:rowOff>
    </xdr:from>
    <xdr:to>
      <xdr:col>1</xdr:col>
      <xdr:colOff>333375</xdr:colOff>
      <xdr:row>5</xdr:row>
      <xdr:rowOff>85725</xdr:rowOff>
    </xdr:to>
    <xdr:pic>
      <xdr:nvPicPr>
        <xdr:cNvPr id="65633" name="Picture 1">
          <a:extLst>
            <a:ext uri="{FF2B5EF4-FFF2-40B4-BE49-F238E27FC236}">
              <a16:creationId xmlns:a16="http://schemas.microsoft.com/office/drawing/2014/main" id="{B598A55C-67C4-4784-A9BE-E4513E8D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85725</xdr:rowOff>
    </xdr:from>
    <xdr:to>
      <xdr:col>1</xdr:col>
      <xdr:colOff>342900</xdr:colOff>
      <xdr:row>5</xdr:row>
      <xdr:rowOff>104775</xdr:rowOff>
    </xdr:to>
    <xdr:pic>
      <xdr:nvPicPr>
        <xdr:cNvPr id="66657" name="Picture 1">
          <a:extLst>
            <a:ext uri="{FF2B5EF4-FFF2-40B4-BE49-F238E27FC236}">
              <a16:creationId xmlns:a16="http://schemas.microsoft.com/office/drawing/2014/main" id="{B03BA2FF-6028-437C-A419-100693162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85725</xdr:rowOff>
    </xdr:from>
    <xdr:to>
      <xdr:col>1</xdr:col>
      <xdr:colOff>361950</xdr:colOff>
      <xdr:row>5</xdr:row>
      <xdr:rowOff>104775</xdr:rowOff>
    </xdr:to>
    <xdr:pic>
      <xdr:nvPicPr>
        <xdr:cNvPr id="67681" name="Picture 1">
          <a:extLst>
            <a:ext uri="{FF2B5EF4-FFF2-40B4-BE49-F238E27FC236}">
              <a16:creationId xmlns:a16="http://schemas.microsoft.com/office/drawing/2014/main" id="{960A5646-6555-40A7-9B22-B273D8FC4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85725</xdr:rowOff>
    </xdr:from>
    <xdr:to>
      <xdr:col>1</xdr:col>
      <xdr:colOff>333375</xdr:colOff>
      <xdr:row>5</xdr:row>
      <xdr:rowOff>104775</xdr:rowOff>
    </xdr:to>
    <xdr:pic>
      <xdr:nvPicPr>
        <xdr:cNvPr id="68705" name="Picture 1">
          <a:extLst>
            <a:ext uri="{FF2B5EF4-FFF2-40B4-BE49-F238E27FC236}">
              <a16:creationId xmlns:a16="http://schemas.microsoft.com/office/drawing/2014/main" id="{C9F89E7C-32CC-4EF1-A270-3DB884EDF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85725</xdr:rowOff>
    </xdr:from>
    <xdr:to>
      <xdr:col>1</xdr:col>
      <xdr:colOff>361950</xdr:colOff>
      <xdr:row>5</xdr:row>
      <xdr:rowOff>104775</xdr:rowOff>
    </xdr:to>
    <xdr:pic>
      <xdr:nvPicPr>
        <xdr:cNvPr id="69729" name="Picture 1">
          <a:extLst>
            <a:ext uri="{FF2B5EF4-FFF2-40B4-BE49-F238E27FC236}">
              <a16:creationId xmlns:a16="http://schemas.microsoft.com/office/drawing/2014/main" id="{8F6119DF-6F6D-48C6-ABA1-79E22270B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76200</xdr:rowOff>
    </xdr:from>
    <xdr:to>
      <xdr:col>1</xdr:col>
      <xdr:colOff>342900</xdr:colOff>
      <xdr:row>5</xdr:row>
      <xdr:rowOff>85725</xdr:rowOff>
    </xdr:to>
    <xdr:pic>
      <xdr:nvPicPr>
        <xdr:cNvPr id="70753" name="Picture 1">
          <a:extLst>
            <a:ext uri="{FF2B5EF4-FFF2-40B4-BE49-F238E27FC236}">
              <a16:creationId xmlns:a16="http://schemas.microsoft.com/office/drawing/2014/main" id="{7169F891-BDF7-4FBE-AEB3-CD588F34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66675</xdr:rowOff>
    </xdr:from>
    <xdr:to>
      <xdr:col>1</xdr:col>
      <xdr:colOff>333375</xdr:colOff>
      <xdr:row>5</xdr:row>
      <xdr:rowOff>95250</xdr:rowOff>
    </xdr:to>
    <xdr:pic>
      <xdr:nvPicPr>
        <xdr:cNvPr id="48225" name="Picture 1">
          <a:extLst>
            <a:ext uri="{FF2B5EF4-FFF2-40B4-BE49-F238E27FC236}">
              <a16:creationId xmlns:a16="http://schemas.microsoft.com/office/drawing/2014/main" id="{1FEC11D8-5E44-4A43-9EE0-D247CA9F9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6762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66675</xdr:rowOff>
    </xdr:from>
    <xdr:to>
      <xdr:col>1</xdr:col>
      <xdr:colOff>342900</xdr:colOff>
      <xdr:row>5</xdr:row>
      <xdr:rowOff>95250</xdr:rowOff>
    </xdr:to>
    <xdr:pic>
      <xdr:nvPicPr>
        <xdr:cNvPr id="49249" name="Picture 1">
          <a:extLst>
            <a:ext uri="{FF2B5EF4-FFF2-40B4-BE49-F238E27FC236}">
              <a16:creationId xmlns:a16="http://schemas.microsoft.com/office/drawing/2014/main" id="{22CE9327-7E04-4DCB-AA40-55E4CBCF9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66675"/>
          <a:ext cx="6762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76200</xdr:rowOff>
    </xdr:from>
    <xdr:to>
      <xdr:col>1</xdr:col>
      <xdr:colOff>342900</xdr:colOff>
      <xdr:row>5</xdr:row>
      <xdr:rowOff>104775</xdr:rowOff>
    </xdr:to>
    <xdr:pic>
      <xdr:nvPicPr>
        <xdr:cNvPr id="50273" name="Picture 1">
          <a:extLst>
            <a:ext uri="{FF2B5EF4-FFF2-40B4-BE49-F238E27FC236}">
              <a16:creationId xmlns:a16="http://schemas.microsoft.com/office/drawing/2014/main" id="{7A1ABBCA-1341-4895-9826-540E9BF56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6762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85725</xdr:rowOff>
    </xdr:from>
    <xdr:to>
      <xdr:col>1</xdr:col>
      <xdr:colOff>342900</xdr:colOff>
      <xdr:row>5</xdr:row>
      <xdr:rowOff>104775</xdr:rowOff>
    </xdr:to>
    <xdr:pic>
      <xdr:nvPicPr>
        <xdr:cNvPr id="51297" name="Picture 1">
          <a:extLst>
            <a:ext uri="{FF2B5EF4-FFF2-40B4-BE49-F238E27FC236}">
              <a16:creationId xmlns:a16="http://schemas.microsoft.com/office/drawing/2014/main" id="{D5B47AAF-5AEF-4419-AAC4-48699D57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66675</xdr:rowOff>
    </xdr:from>
    <xdr:to>
      <xdr:col>1</xdr:col>
      <xdr:colOff>342900</xdr:colOff>
      <xdr:row>5</xdr:row>
      <xdr:rowOff>76200</xdr:rowOff>
    </xdr:to>
    <xdr:pic>
      <xdr:nvPicPr>
        <xdr:cNvPr id="52321" name="Picture 1">
          <a:extLst>
            <a:ext uri="{FF2B5EF4-FFF2-40B4-BE49-F238E27FC236}">
              <a16:creationId xmlns:a16="http://schemas.microsoft.com/office/drawing/2014/main" id="{AEBF9BC6-484A-41A6-AE28-9880F54AC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66675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85725</xdr:rowOff>
    </xdr:from>
    <xdr:to>
      <xdr:col>1</xdr:col>
      <xdr:colOff>361950</xdr:colOff>
      <xdr:row>5</xdr:row>
      <xdr:rowOff>104775</xdr:rowOff>
    </xdr:to>
    <xdr:pic>
      <xdr:nvPicPr>
        <xdr:cNvPr id="53345" name="Picture 1">
          <a:extLst>
            <a:ext uri="{FF2B5EF4-FFF2-40B4-BE49-F238E27FC236}">
              <a16:creationId xmlns:a16="http://schemas.microsoft.com/office/drawing/2014/main" id="{FC750B72-467D-45B4-B2F8-04793FF0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676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66675</xdr:rowOff>
    </xdr:from>
    <xdr:to>
      <xdr:col>1</xdr:col>
      <xdr:colOff>342900</xdr:colOff>
      <xdr:row>5</xdr:row>
      <xdr:rowOff>76200</xdr:rowOff>
    </xdr:to>
    <xdr:pic>
      <xdr:nvPicPr>
        <xdr:cNvPr id="54369" name="Picture 1">
          <a:extLst>
            <a:ext uri="{FF2B5EF4-FFF2-40B4-BE49-F238E27FC236}">
              <a16:creationId xmlns:a16="http://schemas.microsoft.com/office/drawing/2014/main" id="{2673F3F1-4E48-4017-9CDB-7318AF0A6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66675"/>
          <a:ext cx="6762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SER" refreshedDate="40977.644095949072" createdVersion="3" refreshedVersion="3" minRefreshableVersion="3" recordCount="25">
  <cacheSource type="worksheet">
    <worksheetSource ref="A22:AO47" sheet="2 Introduc. Datos"/>
  </cacheSource>
  <cacheFields count="41">
    <cacheField name="DORSAL" numFmtId="0">
      <sharedItems containsSemiMixedTypes="0" containsString="0" containsNumber="1" containsInteger="1" minValue="1" maxValue="25"/>
    </cacheField>
    <cacheField name="NOMBRE DEL GUÍA" numFmtId="0">
      <sharedItems containsNonDate="0" containsBlank="1" count="64">
        <m/>
        <s v="SUSANA GUTIERREZ CHAMORRO" u="1"/>
        <s v="hola13" u="1"/>
        <s v="ELISEO RODRÍGUEZ CARRASCO" u="1"/>
        <s v="ELISEO RODRÍQUEZ CARRASCO" u="1"/>
        <s v="M.ª TERESA GUERRERO GARCÍA" u="1"/>
        <s v="LUIS CARLOS JARILLO PERALTA" u="1"/>
        <s v="Jose Luis Jiménez Mori" u="1"/>
        <s v="ISABEL MADRIGAL MEJÍAS" u="1"/>
        <s v="hola21" u="1"/>
        <s v="hola16" u="1"/>
        <s v="HOLA8" u="1"/>
        <s v="HOLA6" u="1"/>
        <s v="PEDRO MÁRQUEZ REBOLLO" u="1"/>
        <s v="HOLA4" u="1"/>
        <s v="MYRIAM FENANDEZ LORCA" u="1"/>
        <s v="hola24" u="1"/>
        <s v="HOLA2" u="1"/>
        <s v="hola19" u="1"/>
        <s v="JOSÉ MANUEL CASTAÑO SUÁREZ" u="1"/>
        <s v="JOSE M  HERNADEZ TELLO" u="1"/>
        <s v="CARLOS UMAÑA" u="1"/>
        <s v="hola12" u="1"/>
        <s v="DAVID MARTÍN GONZÁLEZ" u="1"/>
        <s v="ANGEL RUIZ DE LA HERMOSA BOU" u="1"/>
        <s v="Hola" u="1"/>
        <s v="hola20" u="1"/>
        <s v="hola15" u="1"/>
        <s v="GONZALO FIGUEROA COUÑAGO" u="1"/>
        <s v="Francisco Javier Moreno Alonso" u="1"/>
        <s v="HOLA 10" u="1"/>
        <s v="FCO JAVIER GUERRERO DIAZ" u="1"/>
        <s v="DANIEL DIAZ SANCHEZ" u="1"/>
        <s v="hola23" u="1"/>
        <s v="hola18" u="1"/>
        <s v="JAVIER MARTÍNEZ TORRES" u="1"/>
        <s v="Mariano Mártin Muñoz" u="1"/>
        <s v="JOSE MANUEL CASTAÑO SUAREZ" u="1"/>
        <s v="HOLa11" u="1"/>
        <s v="MARIANO MARTÍN MUÑOZ" u="1"/>
        <s v="SALVADOR MARQUEZ MELENDEZ" u="1"/>
        <s v="HOLA7" u="1"/>
        <s v="HOLA 3" u="1"/>
        <s v="HOLA5" u="1"/>
        <s v="hola14" u="1"/>
        <s v="Hola1" u="1"/>
        <s v="ARANCHA RUIPÉREZ MOSLARES" u="1"/>
        <s v="RICARDO MÁRQUEZ MELENDEZ" u="1"/>
        <s v="Daniel Díaz Sánchez" u="1"/>
        <s v="JUAN JOSÉ MARTÍN DE LAS BLANCAS GARCÍA" u="1"/>
        <s v="Ángel Ruíz de la Hermosa Bou" u="1"/>
        <s v="Arancha Ruipérez Mosrales" u="1"/>
        <s v="ISRAEL GONZALEZ GARCIA" u="1"/>
        <s v="hola22" u="1"/>
        <s v="hola17" u="1"/>
        <s v="SALVADOR MÁRQUEZ MELÉNDEZ" u="1"/>
        <s v="HOLA 9" u="1"/>
        <s v="JOSE SAENZ HOYA" u="1"/>
        <s v="hola25" u="1"/>
        <s v="DANIEL PARDO MARIN" u="1"/>
        <s v="ELSA APOLO DIAZ" u="1"/>
        <s v="MARCOS SÁNCHEZ MARFIL" u="1"/>
        <s v="SUSANA CALVELO DE PEDRO" u="1"/>
        <s v="DAVID MARTIN GONZALEZ" u="1"/>
      </sharedItems>
    </cacheField>
    <cacheField name="GRUPO DE TRABAJO" numFmtId="0">
      <sharedItems containsNonDate="0" containsString="0" containsBlank="1"/>
    </cacheField>
    <cacheField name="NOMBRE DEL PERRO" numFmtId="0">
      <sharedItems containsNonDate="0" containsBlank="1" count="61">
        <m/>
        <s v="PERRO9" u="1"/>
        <s v="SLY LOVING DE MAFALDA´S" u="1"/>
        <s v="BALCO" u="1"/>
        <s v="Sirka" u="1"/>
        <s v="NOOR DE PARAYAS" u="1"/>
        <s v="PERRO2" u="1"/>
        <s v="Rotmanbull’s Bianca" u="1"/>
        <s v="BLUES MAX D´ALDEIA GALLEGA" u="1"/>
        <s v="The Prince Black de Mafalda's" u="1"/>
        <s v="NEO" u="1"/>
        <s v="POCKER" u="1"/>
        <s v="SILVER DELXIQUET PERDUT" u="1"/>
        <s v="perro20" u="1"/>
        <s v="perro21" u="1"/>
        <s v="Homer de Pomerland" u="1"/>
        <s v="PERRO8" u="1"/>
        <s v="NELA" u="1"/>
        <s v="perro23" u="1"/>
        <s v="AINOA" u="1"/>
        <s v="perro24" u="1"/>
        <s v="TEKA DE YEELEN" u="1"/>
        <s v="Edén El Hechizo" u="1"/>
        <s v="perro1" u="1"/>
        <s v="PEACH" u="1"/>
        <s v="Bruma" u="1"/>
        <s v="ELY DE DANCODUQUE" u="1"/>
        <s v="YUTA DE CANOLID" u="1"/>
        <s v="ITACA" u="1"/>
        <s v="PERRO4" u="1"/>
        <s v="YAO DE VILLALAZAN" u="1"/>
        <s v="PERRO10" u="1"/>
        <s v="WHITE WOLF´S SOUL ARCO" u="1"/>
        <s v="perro11" u="1"/>
        <s v="U-LA PRETA DO TOCA  DO LOBO" u="1"/>
        <s v="perro12" u="1"/>
        <s v="PERRO7" u="1"/>
        <s v="perro13" u="1"/>
        <s v="perro14" u="1"/>
        <s v="perro15" u="1"/>
        <s v="Cora" u="1"/>
        <s v="perro16" u="1"/>
        <s v="Fedor de las Torres de Luar" u="1"/>
        <s v="CALO DE PASTORES DE VIANA" u="1"/>
        <s v="perro17" u="1"/>
        <s v="FUSKAS SIMON HAUSE" u="1"/>
        <s v="perro18" u="1"/>
        <s v="FLOWER BOMB" u="1"/>
        <s v="perro19" u="1"/>
        <s v="EDEN EL HECHIZO" u="1"/>
        <s v="ATTILA I DE MONTES DEL RINCON" u="1"/>
        <s v="Lucas de Medialmendra" u="1"/>
        <s v="perrp22" u="1"/>
        <s v="PERRO3" u="1"/>
        <s v="FUSIL DE NGORONG" u="1"/>
        <s v="EINSTEIN DE POMERLAND" u="1"/>
        <s v="Nora" u="1"/>
        <s v="MAYBIC LORD-PENZANCE" u="1"/>
        <s v="PERRO6" u="1"/>
        <s v="POERRO5" u="1"/>
        <s v="Zara I de Hercocan" u="1"/>
      </sharedItems>
    </cacheField>
    <cacheField name="RAZA" numFmtId="0">
      <sharedItems containsNonDate="0" containsString="0" containsBlank="1"/>
    </cacheField>
    <cacheField name="CLASE" numFmtId="0">
      <sharedItems containsNonDate="0" containsBlank="1" count="10">
        <m/>
        <s v="CLASE 1" u="1"/>
        <s v="COBS" u="1"/>
        <s v="CLASE 2" u="1"/>
        <s v="CLASE A" u="1"/>
        <s v="CLASE 3" u="1"/>
        <s v="CA-OB1" u="1"/>
        <s v="CLASE B" u="1"/>
        <s v="BH" u="1"/>
        <s v="OCI" u="1"/>
      </sharedItems>
    </cacheField>
    <cacheField name="J1" numFmtId="0">
      <sharedItems containsNonDate="0" containsString="0" containsBlank="1"/>
    </cacheField>
    <cacheField name="J2" numFmtId="0">
      <sharedItems containsNonDate="0" containsString="0" containsBlank="1"/>
    </cacheField>
    <cacheField name="J3" numFmtId="0">
      <sharedItems containsNonDate="0" containsString="0" containsBlank="1"/>
    </cacheField>
    <cacheField name="J12" numFmtId="0">
      <sharedItems containsNonDate="0" containsString="0" containsBlank="1"/>
    </cacheField>
    <cacheField name="J22" numFmtId="0">
      <sharedItems containsNonDate="0" containsString="0" containsBlank="1"/>
    </cacheField>
    <cacheField name="J32" numFmtId="0">
      <sharedItems containsNonDate="0" containsString="0" containsBlank="1"/>
    </cacheField>
    <cacheField name="J13" numFmtId="0">
      <sharedItems containsNonDate="0" containsString="0" containsBlank="1"/>
    </cacheField>
    <cacheField name="J23" numFmtId="0">
      <sharedItems containsNonDate="0" containsString="0" containsBlank="1"/>
    </cacheField>
    <cacheField name="J33" numFmtId="0">
      <sharedItems containsNonDate="0" containsString="0" containsBlank="1"/>
    </cacheField>
    <cacheField name="J14" numFmtId="0">
      <sharedItems containsNonDate="0" containsString="0" containsBlank="1"/>
    </cacheField>
    <cacheField name="J24" numFmtId="0">
      <sharedItems containsNonDate="0" containsString="0" containsBlank="1"/>
    </cacheField>
    <cacheField name="J34" numFmtId="0">
      <sharedItems containsNonDate="0" containsString="0" containsBlank="1"/>
    </cacheField>
    <cacheField name="J15" numFmtId="0">
      <sharedItems containsNonDate="0" containsString="0" containsBlank="1"/>
    </cacheField>
    <cacheField name="J25" numFmtId="0">
      <sharedItems containsNonDate="0" containsString="0" containsBlank="1"/>
    </cacheField>
    <cacheField name="J35" numFmtId="0">
      <sharedItems containsNonDate="0" containsString="0" containsBlank="1"/>
    </cacheField>
    <cacheField name="J16" numFmtId="0">
      <sharedItems containsNonDate="0" containsString="0" containsBlank="1"/>
    </cacheField>
    <cacheField name="J26" numFmtId="0">
      <sharedItems containsNonDate="0" containsString="0" containsBlank="1"/>
    </cacheField>
    <cacheField name="J36" numFmtId="0">
      <sharedItems containsNonDate="0" containsString="0" containsBlank="1"/>
    </cacheField>
    <cacheField name="J17" numFmtId="0">
      <sharedItems containsNonDate="0" containsString="0" containsBlank="1"/>
    </cacheField>
    <cacheField name="J27" numFmtId="0">
      <sharedItems containsNonDate="0" containsString="0" containsBlank="1"/>
    </cacheField>
    <cacheField name="J37" numFmtId="0">
      <sharedItems containsNonDate="0" containsString="0" containsBlank="1"/>
    </cacheField>
    <cacheField name="J18" numFmtId="0">
      <sharedItems containsNonDate="0" containsString="0" containsBlank="1"/>
    </cacheField>
    <cacheField name="J28" numFmtId="0">
      <sharedItems containsNonDate="0" containsString="0" containsBlank="1"/>
    </cacheField>
    <cacheField name="J38" numFmtId="0">
      <sharedItems containsNonDate="0" containsString="0" containsBlank="1"/>
    </cacheField>
    <cacheField name="J19" numFmtId="0">
      <sharedItems containsNonDate="0" containsString="0" containsBlank="1"/>
    </cacheField>
    <cacheField name="J29" numFmtId="0">
      <sharedItems containsNonDate="0" containsString="0" containsBlank="1"/>
    </cacheField>
    <cacheField name="J39" numFmtId="0">
      <sharedItems containsNonDate="0" containsString="0" containsBlank="1"/>
    </cacheField>
    <cacheField name="J110" numFmtId="0">
      <sharedItems containsNonDate="0" containsString="0" containsBlank="1"/>
    </cacheField>
    <cacheField name="J210" numFmtId="0">
      <sharedItems containsNonDate="0" containsString="0" containsBlank="1"/>
    </cacheField>
    <cacheField name="J310" numFmtId="0">
      <sharedItems containsNonDate="0" containsString="0" containsBlank="1"/>
    </cacheField>
    <cacheField name="J111" numFmtId="0">
      <sharedItems containsNonDate="0" containsString="0" containsBlank="1"/>
    </cacheField>
    <cacheField name="J211" numFmtId="0">
      <sharedItems containsNonDate="0" containsString="0" containsBlank="1"/>
    </cacheField>
    <cacheField name="J311" numFmtId="0">
      <sharedItems containsNonDate="0" containsString="0" containsBlank="1"/>
    </cacheField>
    <cacheField name="PUNTOS" numFmtId="0">
      <sharedItems containsMixedTypes="1" containsNumber="1" minValue="0" maxValue="320" count="58">
        <e v="#VALUE!"/>
        <n v="0" u="1"/>
        <n v="95" u="1"/>
        <n v="81.5" u="1"/>
        <n v="248" u="1"/>
        <n v="220" u="1"/>
        <n v="140" u="1"/>
        <n v="39" u="1"/>
        <n v="219.5" u="1"/>
        <n v="166" u="1"/>
        <n v="45.5" u="1"/>
        <n v="192" u="1"/>
        <n v="120" u="1"/>
        <n v="22" u="1"/>
        <n v="191.5" u="1"/>
        <n v="244.5" u="1"/>
        <n v="38.5" u="1"/>
        <n v="79.5" u="1"/>
        <n v="244" u="1"/>
        <n v="66" u="1"/>
        <n v="187.5" u="1"/>
        <n v="37.5" u="1"/>
        <n v="160" u="1"/>
        <n v="64" u="1"/>
        <n v="44" u="1"/>
        <n v="12" u="1"/>
        <n v="186" u="1"/>
        <n v="132" u="1"/>
        <n v="131.5" u="1"/>
        <n v="116" u="1"/>
        <n v="157" u="1"/>
        <n v="8.5" u="1"/>
        <n v="89" u="1"/>
        <n v="183" u="1"/>
        <n v="129.5" u="1"/>
        <n v="182.5" u="1"/>
        <n v="101.5" u="1"/>
        <n v="320" u="1"/>
        <n v="36" u="1"/>
        <n v="24" u="1"/>
        <n v="15" u="1"/>
        <n v="114.5" u="1"/>
        <n v="154" u="1"/>
        <n v="153.5" u="1"/>
        <n v="151.5" u="1"/>
        <n v="177" u="1"/>
        <n v="256" u="1"/>
        <n v="176" u="1"/>
        <n v="282.5" u="1"/>
        <n v="112" u="1"/>
        <n v="72" u="1"/>
        <n v="98" u="1"/>
        <n v="84.5" u="1"/>
        <n v="84" u="1"/>
        <n v="199.5" u="1"/>
        <n v="198" u="1"/>
        <n v="224" u="1"/>
        <n v="96" u="1"/>
      </sharedItems>
    </cacheField>
    <cacheField name="CLASIFICACION" numFmtId="0">
      <sharedItems containsBlank="1" count="9">
        <e v="#N/A"/>
        <m u="1"/>
        <s v="MUY BUENO" u="1"/>
        <s v="N/A" u="1"/>
        <s v="NO CLASIFICADO" u="1"/>
        <e v="#DIV/0!" u="1"/>
        <s v="DESCALIFICADO" u="1"/>
        <s v="EXCELENTE" u="1"/>
        <s v="BUEN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n v="1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3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4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5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6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7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8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9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0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1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2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3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4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5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6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7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8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19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0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1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2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3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4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  <r>
    <n v="25"/>
    <x v="0"/>
    <m/>
    <x v="0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utoFormatId="4101" applyNumberFormats="1" applyBorderFormats="1" applyFontFormats="1" applyPatternFormats="1" applyAlignmentFormats="1" applyWidthHeightFormats="1" dataCaption="Data" updatedVersion="7" minRefreshableVersion="3" asteriskTotals="1" showMemberPropertyTips="0" useAutoFormatting="1" itemPrintTitles="1" createdVersion="3" indent="0" compact="0" compactData="0" gridDropZones="1">
  <location ref="B4:L11" firstHeaderRow="1" firstDataRow="1" firstDataCol="5"/>
  <pivotFields count="41">
    <pivotField compact="0" showAll="0" includeNewItemsInFilter="1"/>
    <pivotField axis="axisRow" compact="0" showAll="0" insertBlankRow="1" includeNewItemsInFilter="1" defaultSubtotal="0">
      <items count="64">
        <item sd="0" m="1" x="25"/>
        <item m="1" x="30"/>
        <item m="1" x="42"/>
        <item m="1" x="56"/>
        <item m="1" x="17"/>
        <item m="1" x="14"/>
        <item m="1" x="43"/>
        <item m="1" x="12"/>
        <item m="1" x="41"/>
        <item m="1" x="11"/>
        <item x="0"/>
        <item m="1" x="45"/>
        <item m="1" x="38"/>
        <item m="1" x="22"/>
        <item m="1" x="2"/>
        <item m="1" x="44"/>
        <item m="1" x="27"/>
        <item m="1" x="10"/>
        <item m="1" x="54"/>
        <item m="1" x="34"/>
        <item m="1" x="18"/>
        <item m="1" x="26"/>
        <item m="1" x="9"/>
        <item m="1" x="53"/>
        <item m="1" x="33"/>
        <item m="1" x="16"/>
        <item m="1" x="58"/>
        <item m="1" x="8"/>
        <item m="1" x="4"/>
        <item m="1" x="13"/>
        <item m="1" x="35"/>
        <item m="1" x="6"/>
        <item m="1" x="61"/>
        <item m="1" x="48"/>
        <item m="1" x="55"/>
        <item m="1" x="24"/>
        <item m="1" x="50"/>
        <item m="1" x="36"/>
        <item m="1" x="7"/>
        <item m="1" x="51"/>
        <item m="1" x="29"/>
        <item m="1" x="49"/>
        <item m="1" x="5"/>
        <item m="1" x="3"/>
        <item m="1" x="19"/>
        <item m="1" x="46"/>
        <item m="1" x="39"/>
        <item m="1" x="40"/>
        <item m="1" x="23"/>
        <item m="1" x="37"/>
        <item m="1" x="47"/>
        <item m="1" x="62"/>
        <item m="1" x="15"/>
        <item m="1" x="52"/>
        <item m="1" x="20"/>
        <item m="1" x="60"/>
        <item m="1" x="1"/>
        <item m="1" x="28"/>
        <item m="1" x="59"/>
        <item m="1" x="32"/>
        <item m="1" x="57"/>
        <item m="1" x="63"/>
        <item m="1" x="21"/>
        <item m="1" x="31"/>
      </items>
    </pivotField>
    <pivotField compact="0" showAll="0" includeNewItemsInFilter="1"/>
    <pivotField axis="axisRow" compact="0" showAll="0" insertBlankRow="1" includeNewItemsInFilter="1" defaultSubtotal="0">
      <items count="61">
        <item m="1" x="23"/>
        <item m="1" x="31"/>
        <item m="1" x="6"/>
        <item m="1" x="53"/>
        <item m="1" x="29"/>
        <item m="1" x="58"/>
        <item m="1" x="36"/>
        <item m="1" x="16"/>
        <item m="1" x="1"/>
        <item m="1" x="59"/>
        <item x="0"/>
        <item m="1" x="33"/>
        <item m="1" x="35"/>
        <item m="1" x="37"/>
        <item m="1" x="38"/>
        <item m="1" x="39"/>
        <item m="1" x="41"/>
        <item m="1" x="44"/>
        <item m="1" x="46"/>
        <item m="1" x="48"/>
        <item m="1" x="13"/>
        <item m="1" x="14"/>
        <item m="1" x="52"/>
        <item m="1" x="18"/>
        <item m="1" x="20"/>
        <item m="1" x="27"/>
        <item m="1" x="49"/>
        <item m="1" x="30"/>
        <item m="1" x="40"/>
        <item m="1" x="3"/>
        <item m="1" x="54"/>
        <item m="1" x="51"/>
        <item m="1" x="11"/>
        <item m="1" x="57"/>
        <item m="1" x="2"/>
        <item m="1" x="9"/>
        <item m="1" x="60"/>
        <item m="1" x="25"/>
        <item m="1" x="4"/>
        <item m="1" x="42"/>
        <item m="1" x="7"/>
        <item m="1" x="56"/>
        <item m="1" x="22"/>
        <item m="1" x="15"/>
        <item m="1" x="19"/>
        <item m="1" x="55"/>
        <item m="1" x="24"/>
        <item m="1" x="21"/>
        <item m="1" x="17"/>
        <item m="1" x="5"/>
        <item m="1" x="45"/>
        <item m="1" x="43"/>
        <item m="1" x="47"/>
        <item m="1" x="26"/>
        <item m="1" x="34"/>
        <item m="1" x="12"/>
        <item m="1" x="32"/>
        <item m="1" x="10"/>
        <item m="1" x="50"/>
        <item m="1" x="28"/>
        <item m="1" x="8"/>
      </items>
    </pivotField>
    <pivotField compact="0" showAll="0" includeNewItemsInFilter="1"/>
    <pivotField axis="axisRow" compact="0" showAll="0" insertBlankRow="1" includeNewItemsInFilter="1" defaultSubtotal="0">
      <items count="10">
        <item m="1" x="4"/>
        <item m="1" x="7"/>
        <item m="1" x="9"/>
        <item m="1" x="8"/>
        <item x="0"/>
        <item m="1" x="2"/>
        <item m="1" x="6"/>
        <item m="1" x="1"/>
        <item m="1" x="3"/>
        <item m="1" x="5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defaultSubtotal="0"/>
    <pivotField compact="0" showAll="0" defaultSubtotal="0"/>
    <pivotField compact="0" showAll="0" defaultSubtotal="0"/>
    <pivotField axis="axisRow" compact="0" showAll="0" insertBlankRow="1" includeNewItemsInFilter="1" sortType="descending" defaultSubtotal="0">
      <items count="58">
        <item x="0"/>
        <item m="1" x="37"/>
        <item m="1" x="48"/>
        <item m="1" x="46"/>
        <item m="1" x="4"/>
        <item m="1" x="15"/>
        <item m="1" x="18"/>
        <item m="1" x="56"/>
        <item m="1" x="5"/>
        <item m="1" x="8"/>
        <item m="1" x="54"/>
        <item m="1" x="55"/>
        <item m="1" x="11"/>
        <item m="1" x="14"/>
        <item m="1" x="20"/>
        <item m="1" x="26"/>
        <item m="1" x="33"/>
        <item m="1" x="35"/>
        <item m="1" x="45"/>
        <item m="1" x="47"/>
        <item m="1" x="9"/>
        <item m="1" x="22"/>
        <item m="1" x="30"/>
        <item m="1" x="42"/>
        <item m="1" x="43"/>
        <item m="1" x="44"/>
        <item m="1" x="6"/>
        <item m="1" x="27"/>
        <item m="1" x="28"/>
        <item m="1" x="34"/>
        <item m="1" x="12"/>
        <item m="1" x="29"/>
        <item m="1" x="41"/>
        <item m="1" x="49"/>
        <item m="1" x="36"/>
        <item m="1" x="51"/>
        <item m="1" x="57"/>
        <item m="1" x="2"/>
        <item m="1" x="32"/>
        <item m="1" x="52"/>
        <item m="1" x="53"/>
        <item m="1" x="3"/>
        <item m="1" x="17"/>
        <item m="1" x="50"/>
        <item m="1" x="19"/>
        <item m="1" x="23"/>
        <item m="1" x="10"/>
        <item m="1" x="24"/>
        <item m="1" x="7"/>
        <item m="1" x="16"/>
        <item m="1" x="21"/>
        <item m="1" x="38"/>
        <item m="1" x="39"/>
        <item m="1" x="13"/>
        <item m="1" x="40"/>
        <item m="1" x="25"/>
        <item m="1" x="31"/>
        <item m="1" x="1"/>
      </items>
    </pivotField>
    <pivotField axis="axisRow" compact="0" showAll="0" includeNewItemsInFilter="1">
      <items count="10">
        <item m="1" x="7"/>
        <item m="1" x="2"/>
        <item m="1" x="4"/>
        <item m="1" x="8"/>
        <item m="1" x="1"/>
        <item x="0"/>
        <item m="1" x="6"/>
        <item m="1" x="5"/>
        <item m="1" x="3"/>
        <item t="default"/>
      </items>
    </pivotField>
  </pivotFields>
  <rowFields count="5">
    <field x="5"/>
    <field x="39"/>
    <field x="1"/>
    <field x="3"/>
    <field x="40"/>
  </rowFields>
  <rowItems count="7">
    <i>
      <x v="4"/>
    </i>
    <i r="1">
      <x/>
    </i>
    <i r="2">
      <x v="10"/>
    </i>
    <i r="3">
      <x v="10"/>
    </i>
    <i r="4">
      <x v="5"/>
    </i>
    <i t="blank" r="3">
      <x v="10"/>
    </i>
    <i t="grand">
      <x/>
    </i>
  </rowItems>
  <colItems count="1">
    <i/>
  </colItem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J41"/>
  <sheetViews>
    <sheetView zoomScale="90" zoomScaleNormal="90" workbookViewId="0">
      <selection activeCell="H2" sqref="H2"/>
    </sheetView>
  </sheetViews>
  <sheetFormatPr baseColWidth="10" defaultColWidth="9.140625" defaultRowHeight="12.75" x14ac:dyDescent="0.2"/>
  <cols>
    <col min="1" max="1" width="11.42578125" style="177" customWidth="1"/>
    <col min="2" max="2" width="50.85546875" style="177" bestFit="1" customWidth="1"/>
    <col min="3" max="3" width="24.42578125" style="177" customWidth="1"/>
    <col min="4" max="4" width="11.42578125" style="177" customWidth="1"/>
    <col min="5" max="5" width="4.7109375" style="177" customWidth="1"/>
    <col min="6" max="6" width="11.42578125" style="176" customWidth="1"/>
    <col min="7" max="7" width="11.42578125" style="177" customWidth="1"/>
    <col min="8" max="8" width="52.5703125" style="177" bestFit="1" customWidth="1"/>
    <col min="9" max="9" width="17.5703125" style="177" customWidth="1"/>
    <col min="10" max="10" width="9.140625" style="177" customWidth="1"/>
    <col min="11" max="256" width="11.42578125" style="177" customWidth="1"/>
    <col min="257" max="16384" width="9.140625" style="177"/>
  </cols>
  <sheetData>
    <row r="1" spans="1:10" ht="23.25" x14ac:dyDescent="0.35">
      <c r="A1" s="295" t="s">
        <v>79</v>
      </c>
      <c r="B1" s="295"/>
      <c r="C1" s="295"/>
      <c r="D1" s="295"/>
      <c r="E1" s="295"/>
      <c r="G1" s="296" t="s">
        <v>80</v>
      </c>
      <c r="H1" s="296"/>
      <c r="I1" s="296"/>
      <c r="J1" s="296"/>
    </row>
    <row r="2" spans="1:10" ht="15.75" thickBot="1" x14ac:dyDescent="0.3">
      <c r="B2" s="178" t="s">
        <v>68</v>
      </c>
      <c r="C2" s="179"/>
      <c r="H2" s="179" t="s">
        <v>68</v>
      </c>
      <c r="I2" s="179"/>
    </row>
    <row r="3" spans="1:10" ht="13.5" thickTop="1" x14ac:dyDescent="0.2">
      <c r="A3" s="180"/>
      <c r="B3" s="181" t="s">
        <v>12</v>
      </c>
      <c r="C3" s="215" t="s">
        <v>14</v>
      </c>
      <c r="H3" s="234" t="s">
        <v>12</v>
      </c>
      <c r="I3" s="235" t="s">
        <v>14</v>
      </c>
    </row>
    <row r="4" spans="1:10" ht="19.5" customHeight="1" x14ac:dyDescent="0.2">
      <c r="B4" s="182" t="s">
        <v>97</v>
      </c>
      <c r="C4" s="216">
        <f>IF(B4=H4,I4) + IF(B4=H5,I5)+ IF(B4=H6,I6) + IF(B4=H7,I7) + IF(B4=H8,I8) + IF(B4=H9,I9)+ IF(B4=H10,I10) + IF(B4=H11,I11) + IF(B4=H12,I12)</f>
        <v>3</v>
      </c>
      <c r="H4" s="230" t="s">
        <v>97</v>
      </c>
      <c r="I4" s="231">
        <v>3</v>
      </c>
    </row>
    <row r="5" spans="1:10" ht="19.5" customHeight="1" x14ac:dyDescent="0.2">
      <c r="B5" s="212" t="s">
        <v>70</v>
      </c>
      <c r="C5" s="217">
        <f>IF(B5=H4,I4) + IF(B5=H5,I5)+ IF(B5=H6,I6) + IF(B5=H7,I7) + IF(B5=H8,I8) + IF(B5=H9,I9)+ IF(B5=H10,I10) + IF(B5=H11,I11) + IF(B5=H12,I12)</f>
        <v>4</v>
      </c>
      <c r="H5" s="232" t="s">
        <v>70</v>
      </c>
      <c r="I5" s="233">
        <v>4</v>
      </c>
    </row>
    <row r="6" spans="1:10" ht="19.5" customHeight="1" x14ac:dyDescent="0.2">
      <c r="B6" s="182" t="s">
        <v>98</v>
      </c>
      <c r="C6" s="216">
        <f>IF(B6=H4,I4) + IF(B6=H5,I5)+ IF(B6=H6,I6) + IF(B6=H7,I7) + IF(B6=H8,I8) + IF(B6=H9,I9)+ IF(B6=H10,I10) + IF(B6=H11,I11) + IF(B6=H12,I12)</f>
        <v>3</v>
      </c>
      <c r="H6" s="230" t="s">
        <v>98</v>
      </c>
      <c r="I6" s="231">
        <v>3</v>
      </c>
    </row>
    <row r="7" spans="1:10" ht="19.5" customHeight="1" x14ac:dyDescent="0.2">
      <c r="B7" s="212" t="s">
        <v>11</v>
      </c>
      <c r="C7" s="217">
        <f>IF(B7=H4,I4) + IF(B7=H5,I5)+ IF(B7=H6,I6) + IF(B7=H7,I7) + IF(B7=H8,I8) + IF(B7=H9,I9)+ IF(B7=H10,I10) + IF(B7=H11,I11) + IF(B7=H12,I12) + IF(B7=H13,I13) + IF(B7=H14,I14)</f>
        <v>4</v>
      </c>
      <c r="H7" s="232" t="s">
        <v>11</v>
      </c>
      <c r="I7" s="233">
        <v>4</v>
      </c>
    </row>
    <row r="8" spans="1:10" ht="19.5" customHeight="1" x14ac:dyDescent="0.2">
      <c r="B8" s="182" t="s">
        <v>81</v>
      </c>
      <c r="C8" s="216">
        <f>IF(B8=H4,I4) + IF(B8=H5,I5)+ IF(B8=H6,I6) + IF(B8=H7,I7) + IF(B8=H8,I8) + IF(B8=H9,I9)+ IF(B8=H10,I10) + IF(B8=H11,I11) + IF(B8=H12,I12)</f>
        <v>4</v>
      </c>
      <c r="H8" s="230" t="s">
        <v>81</v>
      </c>
      <c r="I8" s="231">
        <v>4</v>
      </c>
    </row>
    <row r="9" spans="1:10" ht="19.5" customHeight="1" x14ac:dyDescent="0.2">
      <c r="B9" s="212" t="s">
        <v>71</v>
      </c>
      <c r="C9" s="217">
        <f>IF(B9=H4,I4) + IF(B9=H5,I5)+ IF(B9=H6,I6) + IF(B9=H7,I7) + IF(B9=H8,I8) + IF(B9=H9,I9)+ IF(B9=H10,I10) + IF(B9=H11,I11) + IF(B9=H12,I12)</f>
        <v>4</v>
      </c>
      <c r="H9" s="232" t="s">
        <v>71</v>
      </c>
      <c r="I9" s="233">
        <v>4</v>
      </c>
    </row>
    <row r="10" spans="1:10" ht="19.5" customHeight="1" x14ac:dyDescent="0.2">
      <c r="B10" s="182" t="s">
        <v>99</v>
      </c>
      <c r="C10" s="216">
        <f>IF(B10=H4,I4) + IF(B10=H5,I5)+ IF(B10=H6,I6) + IF(B10=H7,I7) + IF(B10=H8,I8) + IF(B10=H9,I9)+ IF(B10=H10,I10) + IF(B10=H11,I11) + IF(B10=H12,I12)</f>
        <v>4</v>
      </c>
      <c r="H10" s="230" t="s">
        <v>99</v>
      </c>
      <c r="I10" s="231">
        <v>4</v>
      </c>
    </row>
    <row r="11" spans="1:10" ht="19.5" customHeight="1" x14ac:dyDescent="0.2">
      <c r="B11" s="212" t="s">
        <v>100</v>
      </c>
      <c r="C11" s="217">
        <f>IF(B11=H4,I4) + IF(B11=H5,I5)+ IF(B11=H6,I6) + IF(B11=H7,I7) + IF(B11=H8,I8) + IF(B11=H9,I9)+ IF(B11=H10,I10) + IF(B11=H11,I11) + IF(B11=H12,I12)</f>
        <v>4</v>
      </c>
      <c r="H11" s="232" t="s">
        <v>100</v>
      </c>
      <c r="I11" s="233">
        <v>4</v>
      </c>
    </row>
    <row r="12" spans="1:10" ht="19.5" customHeight="1" thickBot="1" x14ac:dyDescent="0.25">
      <c r="B12" s="260" t="s">
        <v>72</v>
      </c>
      <c r="C12" s="259">
        <f>IF(B12=H4,I4) + IF(B12=H5,I5)+ IF(B12=H6,I6) + IF(B12=H7,I7) + IF(B12=H8,I8) + IF(B12=H9,I9)+ IF(B12=H10,I10) + IF(B12=H11,I11) + IF(B12=H12,I12) + IF(B12=H13,I13) + IF(B12=H14,I14)</f>
        <v>2</v>
      </c>
      <c r="H12" s="230" t="s">
        <v>72</v>
      </c>
      <c r="I12" s="231">
        <v>2</v>
      </c>
    </row>
    <row r="13" spans="1:10" ht="19.5" customHeight="1" thickTop="1" x14ac:dyDescent="0.2">
      <c r="B13" s="257"/>
      <c r="C13" s="214"/>
      <c r="H13" s="258"/>
      <c r="I13" s="214"/>
    </row>
    <row r="14" spans="1:10" ht="19.5" customHeight="1" x14ac:dyDescent="0.2">
      <c r="B14" s="257"/>
      <c r="C14" s="214"/>
      <c r="H14" s="258"/>
      <c r="I14" s="214"/>
    </row>
    <row r="16" spans="1:10" ht="13.5" thickBot="1" x14ac:dyDescent="0.25">
      <c r="B16" s="179" t="s">
        <v>69</v>
      </c>
      <c r="C16" s="179"/>
      <c r="H16" s="179" t="s">
        <v>69</v>
      </c>
      <c r="I16" s="179"/>
    </row>
    <row r="17" spans="2:9" ht="13.5" thickTop="1" x14ac:dyDescent="0.2">
      <c r="B17" s="181" t="s">
        <v>12</v>
      </c>
      <c r="C17" s="215" t="s">
        <v>14</v>
      </c>
      <c r="H17" s="220" t="s">
        <v>12</v>
      </c>
      <c r="I17" s="221" t="s">
        <v>14</v>
      </c>
    </row>
    <row r="18" spans="2:9" ht="19.5" customHeight="1" x14ac:dyDescent="0.2">
      <c r="B18" s="182" t="s">
        <v>101</v>
      </c>
      <c r="C18" s="216">
        <f>IF(B18=H18,I18) + IF(B18=H19,I19)+ IF(B18=H20,I20) + IF(B18=H21,I21) + IF(B18=H22,I22) + IF(B18=H23,I23)+ IF(B18=H24,I24) + IF(B18=H25,I25) + IF(B18=H26,I26) + IF(B18=H27,I27)</f>
        <v>3</v>
      </c>
      <c r="H18" s="225" t="s">
        <v>101</v>
      </c>
      <c r="I18" s="222">
        <v>3</v>
      </c>
    </row>
    <row r="19" spans="2:9" ht="19.5" customHeight="1" x14ac:dyDescent="0.2">
      <c r="B19" s="212" t="s">
        <v>70</v>
      </c>
      <c r="C19" s="217">
        <f>IF(B19=H18,I18) + IF(B19=H19,I19)+ IF(B19=H20,I20) + IF(B19=H21,I21) + IF(B19=H22,I22) + IF(B19=H23,I23)+ IF(B19=H24,I24) + IF(B19=H25,I25) + IF(B19=H26,I26) + IF(B19=H27,I27)</f>
        <v>4</v>
      </c>
      <c r="H19" s="226" t="s">
        <v>70</v>
      </c>
      <c r="I19" s="223">
        <v>4</v>
      </c>
    </row>
    <row r="20" spans="2:9" ht="19.5" customHeight="1" x14ac:dyDescent="0.2">
      <c r="B20" s="182" t="s">
        <v>82</v>
      </c>
      <c r="C20" s="216">
        <f>IF(B20=H18,I18) + IF(B20=H19,I19)+ IF(B20=H20,I20) + IF(B20=H21,I21) + IF(B20=H22,I22) + IF(B20=H23,I23)+ IF(B20=H24,I24) + IF(B20=H25,I25) + IF(B20=H26,I26) + IF(B20=H27,I27)</f>
        <v>3</v>
      </c>
      <c r="H20" s="225" t="s">
        <v>82</v>
      </c>
      <c r="I20" s="222">
        <v>3</v>
      </c>
    </row>
    <row r="21" spans="2:9" ht="19.5" customHeight="1" x14ac:dyDescent="0.2">
      <c r="B21" s="212" t="s">
        <v>73</v>
      </c>
      <c r="C21" s="217">
        <f>IF(B21=H18,I18) + IF(B21=H19,I19)+ IF(B21=H20,I20) + IF(B21=H21,I21) + IF(B21=H22,I22) + IF(B21=H23,I23)+ IF(B21=H24,I24) + IF(B21=H25,I25) + IF(B21=H26,I26) + IF(B21=H27,I27)</f>
        <v>3</v>
      </c>
      <c r="H21" s="226" t="s">
        <v>73</v>
      </c>
      <c r="I21" s="223">
        <v>3</v>
      </c>
    </row>
    <row r="22" spans="2:9" ht="19.5" customHeight="1" x14ac:dyDescent="0.2">
      <c r="B22" s="182" t="s">
        <v>83</v>
      </c>
      <c r="C22" s="216">
        <f>IF(B22=H18,I18) + IF(B22=H19,I19)+ IF(B22=H20,I20) + IF(B22=H21,I21) + IF(B22=H22,I22) + IF(B22=H23,I23)+ IF(B22=H24,I24) + IF(B22=H25,I25) + IF(B22=H26,I26) + IF(B22=H27,I27)</f>
        <v>4</v>
      </c>
      <c r="H22" s="225" t="s">
        <v>83</v>
      </c>
      <c r="I22" s="222">
        <v>4</v>
      </c>
    </row>
    <row r="23" spans="2:9" ht="19.5" customHeight="1" x14ac:dyDescent="0.2">
      <c r="B23" s="212" t="s">
        <v>74</v>
      </c>
      <c r="C23" s="217">
        <f>IF(B23=H18,I18) + IF(B23=H19,I19)+ IF(B23=H20,I20) + IF(B23=H21,I21) + IF(B23=H22,I22) + IF(B23=H23,I23)+ IF(B23=H24,I24) + IF(B23=H25,I25) + IF(B23=H26,I26) + IF(B23=H27,I27)</f>
        <v>3</v>
      </c>
      <c r="H23" s="226" t="s">
        <v>74</v>
      </c>
      <c r="I23" s="223">
        <v>3</v>
      </c>
    </row>
    <row r="24" spans="2:9" ht="19.5" customHeight="1" x14ac:dyDescent="0.2">
      <c r="B24" s="182" t="s">
        <v>75</v>
      </c>
      <c r="C24" s="216">
        <f>IF(B24=H18,I18) + IF(B24=H19,I19)+ IF(B24=H20,I20) + IF(B24=H21,I21) + IF(B24=H22,I22) + IF(B24=H23,I23)+ IF(B24=H24,I24) + IF(B24=H25,I25) + IF(B24=H26,I26) + IF(B24=H27,I27)</f>
        <v>3</v>
      </c>
      <c r="H24" s="225" t="s">
        <v>75</v>
      </c>
      <c r="I24" s="222">
        <v>3</v>
      </c>
    </row>
    <row r="25" spans="2:9" ht="19.5" customHeight="1" x14ac:dyDescent="0.2">
      <c r="B25" s="212" t="s">
        <v>71</v>
      </c>
      <c r="C25" s="217">
        <f>IF(B25=H18,I18) + IF(B25=H19,I19)+ IF(B25=H20,I20) + IF(B25=H21,I21) + IF(B25=H22,I22) + IF(B25=H23,I23)+ IF(B25=H24,I24) + IF(B25=H25,I25) + IF(B25=H26,I26) + IF(B25=H27,I27)</f>
        <v>4</v>
      </c>
      <c r="H25" s="226" t="s">
        <v>71</v>
      </c>
      <c r="I25" s="223">
        <v>4</v>
      </c>
    </row>
    <row r="26" spans="2:9" ht="19.5" customHeight="1" x14ac:dyDescent="0.2">
      <c r="B26" s="182" t="s">
        <v>100</v>
      </c>
      <c r="C26" s="216">
        <f>IF(B26=H18,I18) + IF(B26=H19,I19)+ IF(B26=H20,I20) + IF(B26=H21,I21) + IF(B26=H22,I22) + IF(B26=H23,I23)+ IF(B26=H24,I24) + IF(B26=H25,I25) + IF(B26=H26,I26) + IF(B26=H27,I27)</f>
        <v>3</v>
      </c>
      <c r="H26" s="225" t="s">
        <v>100</v>
      </c>
      <c r="I26" s="222">
        <v>3</v>
      </c>
    </row>
    <row r="27" spans="2:9" ht="19.5" customHeight="1" thickBot="1" x14ac:dyDescent="0.25">
      <c r="B27" s="219" t="s">
        <v>72</v>
      </c>
      <c r="C27" s="218">
        <f>IF(B27=H18,I18) + IF(B27=H19,I19)+ IF(B27=H20,I20) + IF(B27=H21,I21) + IF(B27=H22,I22) + IF(B27=H23,I23)+ IF(B27=H24,I24) + IF(B27=H25,I25) + IF(B27=H26,I26) + IF(B27=H27,I27)</f>
        <v>2</v>
      </c>
      <c r="H27" s="227" t="s">
        <v>72</v>
      </c>
      <c r="I27" s="224">
        <v>2</v>
      </c>
    </row>
    <row r="28" spans="2:9" ht="13.5" thickTop="1" x14ac:dyDescent="0.2">
      <c r="B28" s="213"/>
      <c r="C28" s="214"/>
    </row>
    <row r="29" spans="2:9" ht="13.5" thickBot="1" x14ac:dyDescent="0.25">
      <c r="B29" s="179" t="s">
        <v>76</v>
      </c>
      <c r="H29" s="179" t="s">
        <v>76</v>
      </c>
    </row>
    <row r="30" spans="2:9" ht="13.5" thickTop="1" x14ac:dyDescent="0.2">
      <c r="B30" s="181" t="s">
        <v>12</v>
      </c>
      <c r="C30" s="215" t="s">
        <v>14</v>
      </c>
      <c r="H30" s="220" t="s">
        <v>12</v>
      </c>
      <c r="I30" s="221" t="s">
        <v>14</v>
      </c>
    </row>
    <row r="31" spans="2:9" ht="19.5" customHeight="1" x14ac:dyDescent="0.2">
      <c r="B31" s="182" t="s">
        <v>102</v>
      </c>
      <c r="C31" s="216">
        <f>IF(B31=H31,I31) + IF(B31=H32,I32)+ IF(B31=H33,I33) + IF(B31=H34,I34) + IF(B31=H35,I35) + IF(B31=H36,I36)+ IF(B31=H37,I37) + IF(B31=H38,I38) + IF(B31=H39,I39) + IF(B31=H40,I40)</f>
        <v>2</v>
      </c>
      <c r="H31" s="225" t="s">
        <v>102</v>
      </c>
      <c r="I31" s="222">
        <v>2</v>
      </c>
    </row>
    <row r="32" spans="2:9" ht="19.5" customHeight="1" x14ac:dyDescent="0.2">
      <c r="B32" s="212" t="s">
        <v>84</v>
      </c>
      <c r="C32" s="217">
        <f>IF(B32=H31,I31) + IF(B32=H32,I32)+ IF(B32=H33,I33) + IF(B32=H34,I34) + IF(B32=H35,I35) + IF(B32=H36,I36)+ IF(B32=H37,I37) + IF(B32=H38,I38) + IF(B32=H39,I39) + IF(B32=H40,I40)</f>
        <v>2</v>
      </c>
      <c r="H32" s="226" t="s">
        <v>84</v>
      </c>
      <c r="I32" s="223">
        <v>2</v>
      </c>
    </row>
    <row r="33" spans="2:9" ht="19.5" customHeight="1" x14ac:dyDescent="0.2">
      <c r="B33" s="182" t="s">
        <v>70</v>
      </c>
      <c r="C33" s="216">
        <f>IF(B33=H31,I31) + IF(B33=H32,I32)+ IF(B33=H33,I33) + IF(B33=H34,I34) + IF(B33=H35,I35) + IF(B33=H36,I36)+ IF(B33=H37,I37) + IF(B33=H38,I38) + IF(B33=H39,I39) + IF(B33=H40,I40)</f>
        <v>4</v>
      </c>
      <c r="H33" s="225" t="s">
        <v>70</v>
      </c>
      <c r="I33" s="222">
        <v>4</v>
      </c>
    </row>
    <row r="34" spans="2:9" ht="19.5" customHeight="1" x14ac:dyDescent="0.2">
      <c r="B34" s="212" t="s">
        <v>77</v>
      </c>
      <c r="C34" s="217">
        <f>IF(B34=H31,I31) + IF(B34=H32,I32)+ IF(B34=H33,I33) + IF(B34=H34,I34) + IF(B34=H35,I35) + IF(B34=H36,I36)+ IF(B34=H37,I37) + IF(B34=H38,I38) + IF(B34=H39,I39) + IF(B34=H40,I40)</f>
        <v>3</v>
      </c>
      <c r="H34" s="226" t="s">
        <v>77</v>
      </c>
      <c r="I34" s="223">
        <v>3</v>
      </c>
    </row>
    <row r="35" spans="2:9" ht="19.5" customHeight="1" x14ac:dyDescent="0.2">
      <c r="B35" s="182" t="s">
        <v>103</v>
      </c>
      <c r="C35" s="216">
        <f>IF(B35=H31,I31) + IF(B35=H32,I32)+ IF(B35=H33,I33) + IF(B35=H34,I34) + IF(B35=H35,I35) + IF(B35=H36,I36)+ IF(B35=H37,I37) + IF(B35=H38,I38) + IF(B35=H39,I39) + IF(B35=H40,I40)</f>
        <v>3</v>
      </c>
      <c r="H35" s="225" t="s">
        <v>103</v>
      </c>
      <c r="I35" s="222">
        <v>3</v>
      </c>
    </row>
    <row r="36" spans="2:9" ht="19.5" customHeight="1" x14ac:dyDescent="0.2">
      <c r="B36" s="212" t="s">
        <v>85</v>
      </c>
      <c r="C36" s="217">
        <f>IF(B36=H31,I31) + IF(B36=H32,I32)+ IF(B36=H33,I33) + IF(B36=H34,I34) + IF(B36=H35,I35) + IF(B36=H36,I36)+ IF(B36=H37,I37) + IF(B36=H38,I38) + IF(B36=H39,I39) + IF(B36=H40,I40)</f>
        <v>4</v>
      </c>
      <c r="H36" s="226" t="s">
        <v>85</v>
      </c>
      <c r="I36" s="223">
        <v>4</v>
      </c>
    </row>
    <row r="37" spans="2:9" ht="19.5" customHeight="1" x14ac:dyDescent="0.2">
      <c r="B37" s="182" t="s">
        <v>74</v>
      </c>
      <c r="C37" s="216">
        <f>IF(B37=H31,I31) + IF(B37=H32,I32)+ IF(B37=H33,I33) + IF(B37=H34,I34) + IF(B37=H35,I35) + IF(B37=H36,I36)+ IF(B37=H37,I37) + IF(B37=H38,I38) + IF(B37=H39,I39) + IF(B37=H40,I40)</f>
        <v>3</v>
      </c>
      <c r="H37" s="225" t="s">
        <v>74</v>
      </c>
      <c r="I37" s="222">
        <v>3</v>
      </c>
    </row>
    <row r="38" spans="2:9" ht="19.5" customHeight="1" x14ac:dyDescent="0.2">
      <c r="B38" s="212" t="s">
        <v>104</v>
      </c>
      <c r="C38" s="217">
        <f>IF(B38=H31,I31) + IF(B38=H32,I32)+ IF(B38=H33,I33) + IF(B38=H34,I34) + IF(B38=H35,I35) + IF(B38=H36,I36)+ IF(B38=H37,I37) + IF(B38=H38,I38) + IF(B38=H39,I39) + IF(B38=H40,I40)</f>
        <v>4</v>
      </c>
      <c r="H38" s="226" t="s">
        <v>104</v>
      </c>
      <c r="I38" s="223">
        <v>4</v>
      </c>
    </row>
    <row r="39" spans="2:9" ht="19.5" customHeight="1" x14ac:dyDescent="0.2">
      <c r="B39" s="182" t="s">
        <v>75</v>
      </c>
      <c r="C39" s="216">
        <f>IF(B39=H31,I31) + IF(B39=H32,I32)+ IF(B39=H33,I33) + IF(B39=H34,I34) + IF(B39=H35,I35) + IF(B39=H36,I36)+ IF(B39=H37,I37) + IF(B39=H38,I38) + IF(B39=H39,I39) + IF(B39=H40,I40)</f>
        <v>3</v>
      </c>
      <c r="H39" s="225" t="s">
        <v>75</v>
      </c>
      <c r="I39" s="222">
        <v>3</v>
      </c>
    </row>
    <row r="40" spans="2:9" ht="19.5" customHeight="1" thickBot="1" x14ac:dyDescent="0.25">
      <c r="B40" s="219" t="s">
        <v>71</v>
      </c>
      <c r="C40" s="218">
        <f>IF(B40=H31,I31) + IF(B40=H32,I32)+ IF(B40=H33,I33) + IF(B40=H34,I34) + IF(B40=H35,I35) + IF(B40=H36,I36)+ IF(B40=H37,I37) + IF(B40=H38,I38) + IF(B40=H39,I39) + IF(B40=H40,I40)</f>
        <v>4</v>
      </c>
      <c r="H40" s="227" t="s">
        <v>71</v>
      </c>
      <c r="I40" s="224">
        <v>4</v>
      </c>
    </row>
    <row r="41" spans="2:9" ht="13.5" thickTop="1" x14ac:dyDescent="0.2"/>
  </sheetData>
  <sheetProtection sheet="1" objects="1" scenarios="1"/>
  <dataConsolidate/>
  <mergeCells count="2">
    <mergeCell ref="A1:E1"/>
    <mergeCell ref="G1:J1"/>
  </mergeCells>
  <dataValidations count="3">
    <dataValidation type="list" allowBlank="1" showInputMessage="1" showErrorMessage="1" sqref="B31:B40">
      <formula1>$H$31:$H$40</formula1>
    </dataValidation>
    <dataValidation type="list" allowBlank="1" showInputMessage="1" showErrorMessage="1" sqref="B18:B27">
      <formula1>$H$18:$H$27</formula1>
    </dataValidation>
    <dataValidation type="list" allowBlank="1" showInputMessage="1" showErrorMessage="1" sqref="B4:B14">
      <formula1>$H$4:$H$14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8" zoomScale="80" zoomScaleNormal="80" zoomScalePageLayoutView="6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4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Datos'!F26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48">
        <f>'2 Introduc. Datos'!D3</f>
        <v>0</v>
      </c>
      <c r="D8" s="348"/>
      <c r="E8" s="348"/>
      <c r="F8" s="348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48">
        <f>'2 Introduc. Datos'!D5</f>
        <v>0</v>
      </c>
      <c r="D10" s="348"/>
      <c r="E10" s="348"/>
      <c r="F10" s="348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47">
        <f>'2 Introduc. Datos'!B26</f>
        <v>0</v>
      </c>
      <c r="D12" s="347"/>
      <c r="E12" s="347"/>
      <c r="F12" s="347"/>
      <c r="G12" s="19"/>
      <c r="H12" s="20" t="s">
        <v>19</v>
      </c>
      <c r="I12" s="347">
        <f>'2 Introduc. Datos'!A26</f>
        <v>4</v>
      </c>
      <c r="J12" s="347"/>
      <c r="K12" s="347"/>
      <c r="L12" s="347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47">
        <f>'2 Introduc. Datos'!C26</f>
        <v>0</v>
      </c>
      <c r="D14" s="347"/>
      <c r="E14" s="347"/>
      <c r="F14" s="347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47">
        <f>'2 Introduc. Datos'!D26</f>
        <v>0</v>
      </c>
      <c r="D16" s="347"/>
      <c r="E16" s="347"/>
      <c r="F16" s="347"/>
      <c r="G16" s="19"/>
      <c r="H16" s="20" t="s">
        <v>20</v>
      </c>
      <c r="I16" s="347">
        <f>'2 Introduc. Datos'!E26</f>
        <v>0</v>
      </c>
      <c r="J16" s="347"/>
      <c r="K16" s="347"/>
      <c r="L16" s="347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Observaciones'!C7=0,"",'3 Observaciones'!C7)</f>
        <v/>
      </c>
      <c r="F21" s="305"/>
      <c r="G21" s="305"/>
      <c r="H21" s="305"/>
      <c r="I21" s="29">
        <f>'2 Introduc. Datos'!G26</f>
        <v>0</v>
      </c>
      <c r="J21" s="29">
        <f>'2 Introduc. Datos'!H26</f>
        <v>0</v>
      </c>
      <c r="K21" s="29">
        <f>'2 Introduc. Datos'!I26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Observaciones'!D7=0,"",'3 Observaciones'!D7)</f>
        <v/>
      </c>
      <c r="F22" s="331"/>
      <c r="G22" s="331"/>
      <c r="H22" s="331"/>
      <c r="I22" s="31">
        <f>'2 Introduc. Datos'!J26</f>
        <v>0</v>
      </c>
      <c r="J22" s="31">
        <f>'2 Introduc. Datos'!K26</f>
        <v>0</v>
      </c>
      <c r="K22" s="31">
        <f>'2 Introduc. Datos'!L26</f>
        <v>0</v>
      </c>
      <c r="L22" s="106">
        <f t="shared" ref="L22:L30" si="0"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Observaciones'!E7=0,"",'3 Observaciones'!E7)</f>
        <v/>
      </c>
      <c r="F23" s="305"/>
      <c r="G23" s="305"/>
      <c r="H23" s="305"/>
      <c r="I23" s="29">
        <f>'2 Introduc. Datos'!M26</f>
        <v>0</v>
      </c>
      <c r="J23" s="29">
        <f>'2 Introduc. Datos'!N26</f>
        <v>0</v>
      </c>
      <c r="K23" s="29">
        <f>'2 Introduc. Datos'!O26</f>
        <v>0</v>
      </c>
      <c r="L23" s="105">
        <f t="shared" si="0"/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Observaciones'!F7=0,"",'3 Observaciones'!F7)</f>
        <v/>
      </c>
      <c r="F24" s="331"/>
      <c r="G24" s="331"/>
      <c r="H24" s="331"/>
      <c r="I24" s="31">
        <f>'2 Introduc. Datos'!P26</f>
        <v>0</v>
      </c>
      <c r="J24" s="31">
        <f>'2 Introduc. Datos'!Q26</f>
        <v>0</v>
      </c>
      <c r="K24" s="31">
        <f>'2 Introduc. Datos'!R26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Observaciones'!G7=0,"",'3 Observaciones'!G7)</f>
        <v/>
      </c>
      <c r="F25" s="305"/>
      <c r="G25" s="305"/>
      <c r="H25" s="305"/>
      <c r="I25" s="29">
        <f>'2 Introduc. Datos'!S26</f>
        <v>0</v>
      </c>
      <c r="J25" s="29">
        <f>'2 Introduc. Datos'!T26</f>
        <v>0</v>
      </c>
      <c r="K25" s="29">
        <f>'2 Introduc. Datos'!U26</f>
        <v>0</v>
      </c>
      <c r="L25" s="105">
        <f t="shared" si="0"/>
        <v>0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Observaciones'!H7=0,"",'3 Observaciones'!H7)</f>
        <v/>
      </c>
      <c r="F26" s="331"/>
      <c r="G26" s="331"/>
      <c r="H26" s="331"/>
      <c r="I26" s="31">
        <f>'2 Introduc. Datos'!V26</f>
        <v>0</v>
      </c>
      <c r="J26" s="31">
        <f>'2 Introduc. Datos'!W26</f>
        <v>0</v>
      </c>
      <c r="K26" s="31">
        <f>'2 Introduc. Datos'!X26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Observaciones'!I7=0,"",'3 Observaciones'!I7)</f>
        <v/>
      </c>
      <c r="F27" s="305"/>
      <c r="G27" s="305"/>
      <c r="H27" s="305"/>
      <c r="I27" s="29">
        <f>'2 Introduc. Datos'!Y26</f>
        <v>0</v>
      </c>
      <c r="J27" s="29">
        <f>'2 Introduc. Datos'!Z26</f>
        <v>0</v>
      </c>
      <c r="K27" s="29">
        <f>'2 Introduc. Datos'!AA26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Observaciones'!J7=0,"",'3 Observaciones'!J7)</f>
        <v/>
      </c>
      <c r="F28" s="331"/>
      <c r="G28" s="331"/>
      <c r="H28" s="331"/>
      <c r="I28" s="31">
        <f>'2 Introduc. Datos'!AB26</f>
        <v>0</v>
      </c>
      <c r="J28" s="31">
        <f>'2 Introduc. Datos'!AC26</f>
        <v>0</v>
      </c>
      <c r="K28" s="31">
        <f>'2 Introduc. Datos'!AD26</f>
        <v>0</v>
      </c>
      <c r="L28" s="106">
        <f>(I28+J28+K28)/$F$18*D28</f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Observaciones'!K7=0,"",'3 Observaciones'!K7)</f>
        <v/>
      </c>
      <c r="F29" s="305"/>
      <c r="G29" s="305"/>
      <c r="H29" s="305"/>
      <c r="I29" s="29">
        <f>'2 Introduc. Datos'!AE26</f>
        <v>0</v>
      </c>
      <c r="J29" s="29">
        <f>'2 Introduc. Datos'!AF26</f>
        <v>0</v>
      </c>
      <c r="K29" s="29">
        <f>'2 Introduc. Datos'!AG26</f>
        <v>0</v>
      </c>
      <c r="L29" s="105">
        <f t="shared" si="0"/>
        <v>0</v>
      </c>
    </row>
    <row r="30" spans="1:12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Observaciones'!M7=0,"",'3 Observaciones'!M7)</f>
        <v/>
      </c>
      <c r="F30" s="331"/>
      <c r="G30" s="331"/>
      <c r="H30" s="341"/>
      <c r="I30" s="241">
        <f>'2 Introduc. Datos'!AH26</f>
        <v>0</v>
      </c>
      <c r="J30" s="241">
        <f>'2 Introduc. Datos'!AI26</f>
        <v>0</v>
      </c>
      <c r="K30" s="241">
        <f>'2 Introduc. Datos'!AJ26</f>
        <v>0</v>
      </c>
      <c r="L30" s="243">
        <f t="shared" si="0"/>
        <v>0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285" priority="3" stopIfTrue="1">
      <formula>IF(AND(OR(F18=1,F18=2,F18=3),I21=""),TRUE(),FALSE())</formula>
    </cfRule>
  </conditionalFormatting>
  <conditionalFormatting sqref="I22:K22">
    <cfRule type="expression" dxfId="284" priority="4" stopIfTrue="1">
      <formula>IF(AND(OR(F18=1,F18=2,F18=3),I22=""),TRUE(),FALSE())</formula>
    </cfRule>
  </conditionalFormatting>
  <conditionalFormatting sqref="I23:K23">
    <cfRule type="expression" dxfId="283" priority="5" stopIfTrue="1">
      <formula>IF(AND(OR(F18=1,F18=2,F18=3),I23=""),TRUE(),FALSE())</formula>
    </cfRule>
  </conditionalFormatting>
  <conditionalFormatting sqref="I24:K24">
    <cfRule type="expression" dxfId="282" priority="6" stopIfTrue="1">
      <formula>IF(AND(OR(F18=1,F18=2,F18=3),I24=""),TRUE(),FALSE())</formula>
    </cfRule>
  </conditionalFormatting>
  <conditionalFormatting sqref="I25:K25">
    <cfRule type="expression" dxfId="281" priority="7" stopIfTrue="1">
      <formula>IF(AND(OR(F18=1,F18=2,F18=3),I25=""),TRUE(),FALSE())</formula>
    </cfRule>
  </conditionalFormatting>
  <conditionalFormatting sqref="I26:K26">
    <cfRule type="expression" dxfId="280" priority="8" stopIfTrue="1">
      <formula>IF(AND(OR(F18=1,F18=2,F18=3),I26=""),TRUE(),FALSE())</formula>
    </cfRule>
  </conditionalFormatting>
  <conditionalFormatting sqref="I27:K27">
    <cfRule type="expression" dxfId="279" priority="9" stopIfTrue="1">
      <formula>IF(AND(OR(F18=1,F18=2,F18=3),I27=""),TRUE(),FALSE())</formula>
    </cfRule>
  </conditionalFormatting>
  <conditionalFormatting sqref="I28:K28">
    <cfRule type="expression" dxfId="278" priority="10" stopIfTrue="1">
      <formula>IF(AND(OR(F18=1,F18=2,F18=3),I28=""),TRUE(),FALSE())</formula>
    </cfRule>
  </conditionalFormatting>
  <conditionalFormatting sqref="I29:K29">
    <cfRule type="expression" dxfId="277" priority="11" stopIfTrue="1">
      <formula>IF(AND(OR(F18=1,F18=2,F18=3),I29=""),TRUE(),FALSE())</formula>
    </cfRule>
  </conditionalFormatting>
  <conditionalFormatting sqref="I30:K31">
    <cfRule type="expression" dxfId="276" priority="12" stopIfTrue="1">
      <formula>IF(AND(OR(F18=1,F18=2,F18=3),I30=""),TRUE(),FALSE())</formula>
    </cfRule>
  </conditionalFormatting>
  <conditionalFormatting sqref="B37:F37 C10:F10 C14:F14 C8:F8 C16:F16 I8:L8 C12:F12 I12:L12 B35:F35 J35:L35 I16:L16">
    <cfRule type="cellIs" dxfId="275" priority="13" stopIfTrue="1" operator="equal">
      <formula>""</formula>
    </cfRule>
  </conditionalFormatting>
  <conditionalFormatting sqref="I31:K31">
    <cfRule type="expression" dxfId="274" priority="2" stopIfTrue="1">
      <formula>IF(AND(OR(F19=1,F19=2,F19=3),I31=""),TRUE(),FALSE())</formula>
    </cfRule>
  </conditionalFormatting>
  <conditionalFormatting sqref="I31:K31">
    <cfRule type="expression" dxfId="273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53" right="0.75" top="1" bottom="1" header="0" footer="0"/>
  <pageSetup paperSize="9" scale="79"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5" zoomScale="80" zoomScaleNormal="80" zoomScalePageLayoutView="7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855468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Datos'!F27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Datos'!B27</f>
        <v>0</v>
      </c>
      <c r="D12" s="319"/>
      <c r="E12" s="319"/>
      <c r="F12" s="319"/>
      <c r="G12" s="19"/>
      <c r="H12" s="20" t="s">
        <v>19</v>
      </c>
      <c r="I12" s="321">
        <f>'2 Introduc. Datos'!A27</f>
        <v>5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Datos'!C27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Datos'!D27</f>
        <v>0</v>
      </c>
      <c r="D16" s="319"/>
      <c r="E16" s="319"/>
      <c r="F16" s="319"/>
      <c r="G16" s="19"/>
      <c r="H16" s="20" t="s">
        <v>20</v>
      </c>
      <c r="I16" s="321">
        <f>'2 Introduc. Datos'!E27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Observaciones'!C8=0,"",'3 Observaciones'!C8)</f>
        <v/>
      </c>
      <c r="F21" s="305"/>
      <c r="G21" s="305"/>
      <c r="H21" s="305"/>
      <c r="I21" s="29">
        <f>'2 Introduc. Datos'!G27</f>
        <v>0</v>
      </c>
      <c r="J21" s="29">
        <f>'2 Introduc. Datos'!H27</f>
        <v>0</v>
      </c>
      <c r="K21" s="29">
        <f>'2 Introduc. Datos'!I27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Observaciones'!D8=0,"",'3 Observaciones'!D8)</f>
        <v/>
      </c>
      <c r="F22" s="331"/>
      <c r="G22" s="331"/>
      <c r="H22" s="331"/>
      <c r="I22" s="31">
        <f>'2 Introduc. Datos'!J27</f>
        <v>0</v>
      </c>
      <c r="J22" s="31">
        <f>'2 Introduc. Datos'!K27</f>
        <v>0</v>
      </c>
      <c r="K22" s="31">
        <f>'2 Introduc. Datos'!L27</f>
        <v>0</v>
      </c>
      <c r="L22" s="106">
        <f t="shared" ref="L22:L30" si="0"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Observaciones'!E8=0,"",'3 Observaciones'!E8)</f>
        <v/>
      </c>
      <c r="F23" s="305"/>
      <c r="G23" s="305"/>
      <c r="H23" s="305"/>
      <c r="I23" s="29">
        <f>'2 Introduc. Datos'!M27</f>
        <v>0</v>
      </c>
      <c r="J23" s="29">
        <f>'2 Introduc. Datos'!N27</f>
        <v>0</v>
      </c>
      <c r="K23" s="29">
        <f>'2 Introduc. Datos'!O27</f>
        <v>0</v>
      </c>
      <c r="L23" s="105">
        <f t="shared" si="0"/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Observaciones'!F8=0,"",'3 Observaciones'!F8)</f>
        <v/>
      </c>
      <c r="F24" s="331"/>
      <c r="G24" s="331"/>
      <c r="H24" s="331"/>
      <c r="I24" s="31">
        <f>'2 Introduc. Datos'!P27</f>
        <v>0</v>
      </c>
      <c r="J24" s="31">
        <f>'2 Introduc. Datos'!Q27</f>
        <v>0</v>
      </c>
      <c r="K24" s="31">
        <f>'2 Introduc. Datos'!R27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Observaciones'!G8=0,"",'3 Observaciones'!G8)</f>
        <v/>
      </c>
      <c r="F25" s="305"/>
      <c r="G25" s="305"/>
      <c r="H25" s="305"/>
      <c r="I25" s="29">
        <f>'2 Introduc. Datos'!S27</f>
        <v>0</v>
      </c>
      <c r="J25" s="29">
        <f>'2 Introduc. Datos'!T27</f>
        <v>0</v>
      </c>
      <c r="K25" s="29">
        <f>'2 Introduc. Datos'!U27</f>
        <v>0</v>
      </c>
      <c r="L25" s="105">
        <f t="shared" si="0"/>
        <v>0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Observaciones'!H8=0,"",'3 Observaciones'!H8)</f>
        <v/>
      </c>
      <c r="F26" s="331"/>
      <c r="G26" s="331"/>
      <c r="H26" s="331"/>
      <c r="I26" s="31">
        <f>'2 Introduc. Datos'!V27</f>
        <v>0</v>
      </c>
      <c r="J26" s="31">
        <f>'2 Introduc. Datos'!W27</f>
        <v>0</v>
      </c>
      <c r="K26" s="31">
        <f>'2 Introduc. Datos'!X27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Observaciones'!I8=0,"",'3 Observaciones'!I8)</f>
        <v/>
      </c>
      <c r="F27" s="305"/>
      <c r="G27" s="305"/>
      <c r="H27" s="305"/>
      <c r="I27" s="29">
        <f>'2 Introduc. Datos'!Y27</f>
        <v>0</v>
      </c>
      <c r="J27" s="29">
        <f>'2 Introduc. Datos'!Z27</f>
        <v>0</v>
      </c>
      <c r="K27" s="29">
        <f>'2 Introduc. Datos'!AA27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Observaciones'!J8=0,"",'3 Observaciones'!J8)</f>
        <v/>
      </c>
      <c r="F28" s="331"/>
      <c r="G28" s="331"/>
      <c r="H28" s="331"/>
      <c r="I28" s="31">
        <f>'2 Introduc. Datos'!AB27</f>
        <v>0</v>
      </c>
      <c r="J28" s="31">
        <f>'2 Introduc. Datos'!AC27</f>
        <v>0</v>
      </c>
      <c r="K28" s="31">
        <f>'2 Introduc. Datos'!AD27</f>
        <v>0</v>
      </c>
      <c r="L28" s="106">
        <f t="shared" si="0"/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Observaciones'!K8=0,"",'3 Observaciones'!K8)</f>
        <v/>
      </c>
      <c r="F29" s="305"/>
      <c r="G29" s="305"/>
      <c r="H29" s="305"/>
      <c r="I29" s="29">
        <f>'2 Introduc. Datos'!AE27</f>
        <v>0</v>
      </c>
      <c r="J29" s="29">
        <f>'2 Introduc. Datos'!AF27</f>
        <v>0</v>
      </c>
      <c r="K29" s="29">
        <f>'2 Introduc. Datos'!AG27</f>
        <v>0</v>
      </c>
      <c r="L29" s="105">
        <f t="shared" si="0"/>
        <v>0</v>
      </c>
    </row>
    <row r="30" spans="1:12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Observaciones'!M8=0,"",'3 Observaciones'!M8)</f>
        <v/>
      </c>
      <c r="F30" s="331"/>
      <c r="G30" s="331"/>
      <c r="H30" s="341"/>
      <c r="I30" s="241">
        <f>'2 Introduc. Datos'!AH27</f>
        <v>0</v>
      </c>
      <c r="J30" s="241">
        <f>'2 Introduc. Datos'!AI27</f>
        <v>0</v>
      </c>
      <c r="K30" s="241">
        <f>'2 Introduc. Datos'!AJ27</f>
        <v>0</v>
      </c>
      <c r="L30" s="106">
        <f t="shared" si="0"/>
        <v>0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  <mergeCell ref="E23:H23"/>
    <mergeCell ref="E24:H24"/>
    <mergeCell ref="E26:H26"/>
    <mergeCell ref="E27:H27"/>
    <mergeCell ref="A28:C28"/>
    <mergeCell ref="A1:B6"/>
    <mergeCell ref="C1:L2"/>
    <mergeCell ref="E3:J4"/>
    <mergeCell ref="F5:I6"/>
    <mergeCell ref="C12:F12"/>
    <mergeCell ref="I8:L8"/>
    <mergeCell ref="I12:L12"/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</mergeCells>
  <phoneticPr fontId="0" type="noConversion"/>
  <conditionalFormatting sqref="I21:K21">
    <cfRule type="expression" dxfId="272" priority="3" stopIfTrue="1">
      <formula>IF(AND(OR(F18=1,F18=2,F18=3),I21=""),TRUE(),FALSE())</formula>
    </cfRule>
  </conditionalFormatting>
  <conditionalFormatting sqref="I22:K22">
    <cfRule type="expression" dxfId="271" priority="4" stopIfTrue="1">
      <formula>IF(AND(OR(F18=1,F18=2,F18=3),I22=""),TRUE(),FALSE())</formula>
    </cfRule>
  </conditionalFormatting>
  <conditionalFormatting sqref="I23:K23">
    <cfRule type="expression" dxfId="270" priority="5" stopIfTrue="1">
      <formula>IF(AND(OR(F18=1,F18=2,F18=3),I23=""),TRUE(),FALSE())</formula>
    </cfRule>
  </conditionalFormatting>
  <conditionalFormatting sqref="I24:K24">
    <cfRule type="expression" dxfId="269" priority="6" stopIfTrue="1">
      <formula>IF(AND(OR(F18=1,F18=2,F18=3),I24=""),TRUE(),FALSE())</formula>
    </cfRule>
  </conditionalFormatting>
  <conditionalFormatting sqref="I25:K25">
    <cfRule type="expression" dxfId="268" priority="7" stopIfTrue="1">
      <formula>IF(AND(OR(F18=1,F18=2,F18=3),I25=""),TRUE(),FALSE())</formula>
    </cfRule>
  </conditionalFormatting>
  <conditionalFormatting sqref="I26:K26">
    <cfRule type="expression" dxfId="267" priority="8" stopIfTrue="1">
      <formula>IF(AND(OR(F18=1,F18=2,F18=3),I26=""),TRUE(),FALSE())</formula>
    </cfRule>
  </conditionalFormatting>
  <conditionalFormatting sqref="I27:K27">
    <cfRule type="expression" dxfId="266" priority="9" stopIfTrue="1">
      <formula>IF(AND(OR(F18=1,F18=2,F18=3),I27=""),TRUE(),FALSE())</formula>
    </cfRule>
  </conditionalFormatting>
  <conditionalFormatting sqref="I28:K28">
    <cfRule type="expression" dxfId="265" priority="10" stopIfTrue="1">
      <formula>IF(AND(OR(F18=1,F18=2,F18=3),I28=""),TRUE(),FALSE())</formula>
    </cfRule>
  </conditionalFormatting>
  <conditionalFormatting sqref="I29:K29">
    <cfRule type="expression" dxfId="264" priority="11" stopIfTrue="1">
      <formula>IF(AND(OR(F18=1,F18=2,F18=3),I29=""),TRUE(),FALSE())</formula>
    </cfRule>
  </conditionalFormatting>
  <conditionalFormatting sqref="I30:K31">
    <cfRule type="expression" dxfId="263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262" priority="13" stopIfTrue="1" operator="equal">
      <formula>""</formula>
    </cfRule>
  </conditionalFormatting>
  <conditionalFormatting sqref="I31:K31">
    <cfRule type="expression" dxfId="261" priority="2" stopIfTrue="1">
      <formula>IF(AND(OR(F19=1,F19=2,F19=3),I31=""),TRUE(),FALSE())</formula>
    </cfRule>
  </conditionalFormatting>
  <conditionalFormatting sqref="I31:K31">
    <cfRule type="expression" dxfId="260" priority="1" stopIfTrue="1">
      <formula>IF(AND(OR(F20=1,F20=2,F20=3),I31=""),TRUE(),FALSE())</formula>
    </cfRule>
  </conditionalFormatting>
  <dataValidations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4" right="0.75" top="1" bottom="1" header="0" footer="0"/>
  <pageSetup paperSize="9" scale="82"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8" zoomScale="80" zoomScaleNormal="80" zoomScalePageLayoutView="6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8" width="13" customWidth="1"/>
    <col min="9" max="11" width="10.28515625" customWidth="1"/>
    <col min="12" max="12" width="14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Datos'!F28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Datos'!B28</f>
        <v>0</v>
      </c>
      <c r="D12" s="319"/>
      <c r="E12" s="319"/>
      <c r="F12" s="319"/>
      <c r="G12" s="19"/>
      <c r="H12" s="20" t="s">
        <v>19</v>
      </c>
      <c r="I12" s="321">
        <f>'2 Introduc. Datos'!A28</f>
        <v>6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Datos'!C28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Datos'!D28</f>
        <v>0</v>
      </c>
      <c r="D16" s="319"/>
      <c r="E16" s="319"/>
      <c r="F16" s="319"/>
      <c r="G16" s="19"/>
      <c r="H16" s="20" t="s">
        <v>20</v>
      </c>
      <c r="I16" s="321">
        <f>'2 Introduc. Datos'!E28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Observaciones'!C9=0,"",'3 Observaciones'!C9)</f>
        <v/>
      </c>
      <c r="F21" s="305"/>
      <c r="G21" s="305"/>
      <c r="H21" s="305"/>
      <c r="I21" s="29">
        <f>'2 Introduc. Datos'!G28</f>
        <v>0</v>
      </c>
      <c r="J21" s="29">
        <f>'2 Introduc. Datos'!H28</f>
        <v>0</v>
      </c>
      <c r="K21" s="29">
        <f>'2 Introduc. Datos'!I28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Observaciones'!D9=0,"",'3 Observaciones'!D9)</f>
        <v/>
      </c>
      <c r="F22" s="331"/>
      <c r="G22" s="331"/>
      <c r="H22" s="331"/>
      <c r="I22" s="31">
        <f>'2 Introduc. Datos'!J28</f>
        <v>0</v>
      </c>
      <c r="J22" s="31">
        <f>'2 Introduc. Datos'!K28</f>
        <v>0</v>
      </c>
      <c r="K22" s="31">
        <f>'2 Introduc. Datos'!L28</f>
        <v>0</v>
      </c>
      <c r="L22" s="106">
        <f t="shared" ref="L22:L29" si="0"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Observaciones'!E9=0,"",'3 Observaciones'!E9)</f>
        <v/>
      </c>
      <c r="F23" s="305"/>
      <c r="G23" s="305"/>
      <c r="H23" s="305"/>
      <c r="I23" s="29">
        <f>'2 Introduc. Datos'!M28</f>
        <v>0</v>
      </c>
      <c r="J23" s="29">
        <f>'2 Introduc. Datos'!N28</f>
        <v>0</v>
      </c>
      <c r="K23" s="29">
        <f>'2 Introduc. Datos'!O28</f>
        <v>0</v>
      </c>
      <c r="L23" s="105">
        <f t="shared" si="0"/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Observaciones'!F9=0,"",'3 Observaciones'!F9)</f>
        <v/>
      </c>
      <c r="F24" s="331"/>
      <c r="G24" s="331"/>
      <c r="H24" s="331"/>
      <c r="I24" s="31">
        <f>'2 Introduc. Datos'!P28</f>
        <v>0</v>
      </c>
      <c r="J24" s="31">
        <f>'2 Introduc. Datos'!Q28</f>
        <v>0</v>
      </c>
      <c r="K24" s="31">
        <f>'2 Introduc. Datos'!R28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Observaciones'!G9=0,"",'3 Observaciones'!G9)</f>
        <v/>
      </c>
      <c r="F25" s="305"/>
      <c r="G25" s="305"/>
      <c r="H25" s="305"/>
      <c r="I25" s="29">
        <f>'2 Introduc. Datos'!S28</f>
        <v>0</v>
      </c>
      <c r="J25" s="29">
        <f>'2 Introduc. Datos'!T28</f>
        <v>0</v>
      </c>
      <c r="K25" s="29">
        <f>'2 Introduc. Datos'!U28</f>
        <v>0</v>
      </c>
      <c r="L25" s="105">
        <f t="shared" si="0"/>
        <v>0</v>
      </c>
    </row>
    <row r="26" spans="1:12" s="4" customFormat="1" ht="21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49" t="str">
        <f>IF('3 Observaciones'!H9=0,"",'3 Observaciones'!H9)</f>
        <v/>
      </c>
      <c r="F26" s="350"/>
      <c r="G26" s="350"/>
      <c r="H26" s="351"/>
      <c r="I26" s="31">
        <f>'2 Introduc. Datos'!V28</f>
        <v>0</v>
      </c>
      <c r="J26" s="31">
        <f>'2 Introduc. Datos'!W28</f>
        <v>0</v>
      </c>
      <c r="K26" s="31">
        <f>'2 Introduc. Datos'!X28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Observaciones'!I9=0,"",'3 Observaciones'!I9)</f>
        <v/>
      </c>
      <c r="F27" s="305"/>
      <c r="G27" s="305"/>
      <c r="H27" s="305"/>
      <c r="I27" s="29">
        <f>'2 Introduc. Datos'!Y28</f>
        <v>0</v>
      </c>
      <c r="J27" s="29">
        <f>'2 Introduc. Datos'!Z28</f>
        <v>0</v>
      </c>
      <c r="K27" s="29">
        <f>'2 Introduc. Datos'!AA28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Observaciones'!J9=0,"",'3 Observaciones'!J9)</f>
        <v/>
      </c>
      <c r="F28" s="331"/>
      <c r="G28" s="331"/>
      <c r="H28" s="331"/>
      <c r="I28" s="31">
        <f>'2 Introduc. Datos'!AB28</f>
        <v>0</v>
      </c>
      <c r="J28" s="31">
        <f>'2 Introduc. Datos'!AC28</f>
        <v>0</v>
      </c>
      <c r="K28" s="31">
        <f>'2 Introduc. Datos'!AD28</f>
        <v>0</v>
      </c>
      <c r="L28" s="106">
        <f t="shared" si="0"/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Observaciones'!K9=0,"",'3 Observaciones'!K9)</f>
        <v/>
      </c>
      <c r="F29" s="305"/>
      <c r="G29" s="305"/>
      <c r="H29" s="305"/>
      <c r="I29" s="29">
        <f>'2 Introduc. Datos'!AE28</f>
        <v>0</v>
      </c>
      <c r="J29" s="29">
        <f>'2 Introduc. Datos'!AF28</f>
        <v>0</v>
      </c>
      <c r="K29" s="29">
        <f>'2 Introduc. Datos'!AG28</f>
        <v>0</v>
      </c>
      <c r="L29" s="105">
        <f t="shared" si="0"/>
        <v>0</v>
      </c>
    </row>
    <row r="30" spans="1:12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Observaciones'!M9=0,"",'3 Observaciones'!M9)</f>
        <v/>
      </c>
      <c r="F30" s="331"/>
      <c r="G30" s="331"/>
      <c r="H30" s="341"/>
      <c r="I30" s="241">
        <f>'2 Introduc. Datos'!AH28</f>
        <v>0</v>
      </c>
      <c r="J30" s="241">
        <f>'2 Introduc. Datos'!AI28</f>
        <v>0</v>
      </c>
      <c r="K30" s="241">
        <f>'2 Introduc. Datos'!AJ28</f>
        <v>0</v>
      </c>
      <c r="L30" s="106">
        <f>(I30+J30+K30)/$F$18*D30</f>
        <v>0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259" priority="3" stopIfTrue="1">
      <formula>IF(AND(OR(F18=1,F18=2,F18=3),I21=""),TRUE(),FALSE())</formula>
    </cfRule>
  </conditionalFormatting>
  <conditionalFormatting sqref="I22:K22">
    <cfRule type="expression" dxfId="258" priority="4" stopIfTrue="1">
      <formula>IF(AND(OR(F18=1,F18=2,F18=3),I22=""),TRUE(),FALSE())</formula>
    </cfRule>
  </conditionalFormatting>
  <conditionalFormatting sqref="I23:K23">
    <cfRule type="expression" dxfId="257" priority="5" stopIfTrue="1">
      <formula>IF(AND(OR(F18=1,F18=2,F18=3),I23=""),TRUE(),FALSE())</formula>
    </cfRule>
  </conditionalFormatting>
  <conditionalFormatting sqref="I24:K24">
    <cfRule type="expression" dxfId="256" priority="6" stopIfTrue="1">
      <formula>IF(AND(OR(F18=1,F18=2,F18=3),I24=""),TRUE(),FALSE())</formula>
    </cfRule>
  </conditionalFormatting>
  <conditionalFormatting sqref="I25:K25">
    <cfRule type="expression" dxfId="255" priority="7" stopIfTrue="1">
      <formula>IF(AND(OR(F18=1,F18=2,F18=3),I25=""),TRUE(),FALSE())</formula>
    </cfRule>
  </conditionalFormatting>
  <conditionalFormatting sqref="I26:K26">
    <cfRule type="expression" dxfId="254" priority="8" stopIfTrue="1">
      <formula>IF(AND(OR(F18=1,F18=2,F18=3),I26=""),TRUE(),FALSE())</formula>
    </cfRule>
  </conditionalFormatting>
  <conditionalFormatting sqref="I27:K27">
    <cfRule type="expression" dxfId="253" priority="9" stopIfTrue="1">
      <formula>IF(AND(OR(F18=1,F18=2,F18=3),I27=""),TRUE(),FALSE())</formula>
    </cfRule>
  </conditionalFormatting>
  <conditionalFormatting sqref="I28:K28">
    <cfRule type="expression" dxfId="252" priority="10" stopIfTrue="1">
      <formula>IF(AND(OR(F18=1,F18=2,F18=3),I28=""),TRUE(),FALSE())</formula>
    </cfRule>
  </conditionalFormatting>
  <conditionalFormatting sqref="I29:K29">
    <cfRule type="expression" dxfId="251" priority="11" stopIfTrue="1">
      <formula>IF(AND(OR(F18=1,F18=2,F18=3),I29=""),TRUE(),FALSE())</formula>
    </cfRule>
  </conditionalFormatting>
  <conditionalFormatting sqref="I30:K31">
    <cfRule type="expression" dxfId="250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249" priority="13" stopIfTrue="1" operator="equal">
      <formula>""</formula>
    </cfRule>
  </conditionalFormatting>
  <conditionalFormatting sqref="I31:K31">
    <cfRule type="expression" dxfId="248" priority="2" stopIfTrue="1">
      <formula>IF(AND(OR(F19=1,F19=2,F19=3),I31=""),TRUE(),FALSE())</formula>
    </cfRule>
  </conditionalFormatting>
  <conditionalFormatting sqref="I31:K31">
    <cfRule type="expression" dxfId="247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4" right="0.75" top="1" bottom="1" header="0" footer="0"/>
  <pageSetup paperSize="9" scale="79"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5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Datos'!F29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Datos'!B29</f>
        <v>0</v>
      </c>
      <c r="D12" s="319"/>
      <c r="E12" s="319"/>
      <c r="F12" s="319"/>
      <c r="G12" s="19"/>
      <c r="H12" s="20" t="s">
        <v>19</v>
      </c>
      <c r="I12" s="321">
        <f>'2 Introduc. Datos'!A29</f>
        <v>7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Datos'!C29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Datos'!D29</f>
        <v>0</v>
      </c>
      <c r="D16" s="319"/>
      <c r="E16" s="319"/>
      <c r="F16" s="319"/>
      <c r="G16" s="19"/>
      <c r="H16" s="20" t="s">
        <v>20</v>
      </c>
      <c r="I16" s="321">
        <f>'2 Introduc. Datos'!E29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Observaciones'!C10=0,"",'3 Observaciones'!C10)</f>
        <v/>
      </c>
      <c r="F21" s="305"/>
      <c r="G21" s="305"/>
      <c r="H21" s="305"/>
      <c r="I21" s="29">
        <f>'2 Introduc. Datos'!G29</f>
        <v>0</v>
      </c>
      <c r="J21" s="29">
        <f>'2 Introduc. Datos'!H29</f>
        <v>0</v>
      </c>
      <c r="K21" s="29">
        <f>'2 Introduc. Datos'!I29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Observaciones'!D10=0,"",'3 Observaciones'!D10)</f>
        <v/>
      </c>
      <c r="F22" s="331"/>
      <c r="G22" s="331"/>
      <c r="H22" s="331"/>
      <c r="I22" s="31">
        <f>'2 Introduc. Datos'!J29</f>
        <v>0</v>
      </c>
      <c r="J22" s="31">
        <f>'2 Introduc. Datos'!K29</f>
        <v>0</v>
      </c>
      <c r="K22" s="31">
        <f>'2 Introduc. Datos'!L29</f>
        <v>0</v>
      </c>
      <c r="L22" s="106">
        <f t="shared" ref="L22:L30" si="0"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Observaciones'!E10=0,"",'3 Observaciones'!E10)</f>
        <v/>
      </c>
      <c r="F23" s="305"/>
      <c r="G23" s="305"/>
      <c r="H23" s="305"/>
      <c r="I23" s="29">
        <f>'2 Introduc. Datos'!M29</f>
        <v>0</v>
      </c>
      <c r="J23" s="29">
        <f>'2 Introduc. Datos'!N29</f>
        <v>0</v>
      </c>
      <c r="K23" s="29">
        <f>'2 Introduc. Datos'!O29</f>
        <v>0</v>
      </c>
      <c r="L23" s="105">
        <f t="shared" si="0"/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Observaciones'!F10=0,"",'3 Observaciones'!F10)</f>
        <v/>
      </c>
      <c r="F24" s="331"/>
      <c r="G24" s="331"/>
      <c r="H24" s="331"/>
      <c r="I24" s="31">
        <f>'2 Introduc. Datos'!P29</f>
        <v>0</v>
      </c>
      <c r="J24" s="31">
        <f>'2 Introduc. Datos'!Q29</f>
        <v>0</v>
      </c>
      <c r="K24" s="31">
        <f>'2 Introduc. Datos'!R29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Observaciones'!G10=0,"",'3 Observaciones'!G10)</f>
        <v/>
      </c>
      <c r="F25" s="305"/>
      <c r="G25" s="305"/>
      <c r="H25" s="305"/>
      <c r="I25" s="29">
        <f>'2 Introduc. Datos'!S29</f>
        <v>0</v>
      </c>
      <c r="J25" s="29">
        <f>'2 Introduc. Datos'!T29</f>
        <v>0</v>
      </c>
      <c r="K25" s="29">
        <f>'2 Introduc. Datos'!U29</f>
        <v>0</v>
      </c>
      <c r="L25" s="105">
        <f t="shared" si="0"/>
        <v>0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Observaciones'!H10=0,"",'3 Observaciones'!H10)</f>
        <v/>
      </c>
      <c r="F26" s="331"/>
      <c r="G26" s="331"/>
      <c r="H26" s="331"/>
      <c r="I26" s="31">
        <f>'2 Introduc. Datos'!V29</f>
        <v>0</v>
      </c>
      <c r="J26" s="31">
        <f>'2 Introduc. Datos'!W29</f>
        <v>0</v>
      </c>
      <c r="K26" s="31">
        <f>'2 Introduc. Datos'!X29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Observaciones'!I10=0,"",'3 Observaciones'!I10)</f>
        <v/>
      </c>
      <c r="F27" s="305"/>
      <c r="G27" s="305"/>
      <c r="H27" s="305"/>
      <c r="I27" s="29">
        <f>'2 Introduc. Datos'!Y29</f>
        <v>0</v>
      </c>
      <c r="J27" s="29">
        <f>'2 Introduc. Datos'!Z29</f>
        <v>0</v>
      </c>
      <c r="K27" s="29">
        <f>'2 Introduc. Datos'!AA29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Observaciones'!J10=0,"",'3 Observaciones'!J10)</f>
        <v/>
      </c>
      <c r="F28" s="331"/>
      <c r="G28" s="331"/>
      <c r="H28" s="331"/>
      <c r="I28" s="31">
        <f>'2 Introduc. Datos'!AB29</f>
        <v>0</v>
      </c>
      <c r="J28" s="31">
        <f>'2 Introduc. Datos'!AC29</f>
        <v>0</v>
      </c>
      <c r="K28" s="31">
        <f>'2 Introduc. Datos'!AD29</f>
        <v>0</v>
      </c>
      <c r="L28" s="106">
        <f t="shared" si="0"/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Observaciones'!K10=0,"",'3 Observaciones'!K10)</f>
        <v/>
      </c>
      <c r="F29" s="305"/>
      <c r="G29" s="305"/>
      <c r="H29" s="305"/>
      <c r="I29" s="29">
        <f>'2 Introduc. Datos'!AE29</f>
        <v>0</v>
      </c>
      <c r="J29" s="29">
        <f>'2 Introduc. Datos'!AF29</f>
        <v>0</v>
      </c>
      <c r="K29" s="29">
        <f>'2 Introduc. Datos'!AG29</f>
        <v>0</v>
      </c>
      <c r="L29" s="105">
        <f t="shared" si="0"/>
        <v>0</v>
      </c>
    </row>
    <row r="30" spans="1:12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Observaciones'!M10=0,"",'3 Observaciones'!M10)</f>
        <v/>
      </c>
      <c r="F30" s="331"/>
      <c r="G30" s="331"/>
      <c r="H30" s="341"/>
      <c r="I30" s="241">
        <f>'2 Introduc. Datos'!AH29</f>
        <v>0</v>
      </c>
      <c r="J30" s="241">
        <f>'2 Introduc. Datos'!AI29</f>
        <v>0</v>
      </c>
      <c r="K30" s="241">
        <f>'2 Introduc. Datos'!AJ29</f>
        <v>0</v>
      </c>
      <c r="L30" s="106">
        <f t="shared" si="0"/>
        <v>0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  <mergeCell ref="E23:H23"/>
    <mergeCell ref="E24:H24"/>
    <mergeCell ref="E26:H26"/>
    <mergeCell ref="E27:H27"/>
    <mergeCell ref="A28:C28"/>
    <mergeCell ref="A1:B6"/>
    <mergeCell ref="C1:L2"/>
    <mergeCell ref="E3:J4"/>
    <mergeCell ref="F5:I6"/>
    <mergeCell ref="C12:F12"/>
    <mergeCell ref="I8:L8"/>
    <mergeCell ref="I12:L12"/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</mergeCells>
  <phoneticPr fontId="0" type="noConversion"/>
  <conditionalFormatting sqref="I21:K21">
    <cfRule type="expression" dxfId="246" priority="3" stopIfTrue="1">
      <formula>IF(AND(OR(F18=1,F18=2,F18=3),I21=""),TRUE(),FALSE())</formula>
    </cfRule>
  </conditionalFormatting>
  <conditionalFormatting sqref="I22:K22">
    <cfRule type="expression" dxfId="245" priority="4" stopIfTrue="1">
      <formula>IF(AND(OR(F18=1,F18=2,F18=3),I22=""),TRUE(),FALSE())</formula>
    </cfRule>
  </conditionalFormatting>
  <conditionalFormatting sqref="I23:K23">
    <cfRule type="expression" dxfId="244" priority="5" stopIfTrue="1">
      <formula>IF(AND(OR(F18=1,F18=2,F18=3),I23=""),TRUE(),FALSE())</formula>
    </cfRule>
  </conditionalFormatting>
  <conditionalFormatting sqref="I24:K24">
    <cfRule type="expression" dxfId="243" priority="6" stopIfTrue="1">
      <formula>IF(AND(OR(F18=1,F18=2,F18=3),I24=""),TRUE(),FALSE())</formula>
    </cfRule>
  </conditionalFormatting>
  <conditionalFormatting sqref="I25:K25">
    <cfRule type="expression" dxfId="242" priority="7" stopIfTrue="1">
      <formula>IF(AND(OR(F18=1,F18=2,F18=3),I25=""),TRUE(),FALSE())</formula>
    </cfRule>
  </conditionalFormatting>
  <conditionalFormatting sqref="I26:K26">
    <cfRule type="expression" dxfId="241" priority="8" stopIfTrue="1">
      <formula>IF(AND(OR(F18=1,F18=2,F18=3),I26=""),TRUE(),FALSE())</formula>
    </cfRule>
  </conditionalFormatting>
  <conditionalFormatting sqref="I27:K27">
    <cfRule type="expression" dxfId="240" priority="9" stopIfTrue="1">
      <formula>IF(AND(OR(F18=1,F18=2,F18=3),I27=""),TRUE(),FALSE())</formula>
    </cfRule>
  </conditionalFormatting>
  <conditionalFormatting sqref="I28:K28">
    <cfRule type="expression" dxfId="239" priority="10" stopIfTrue="1">
      <formula>IF(AND(OR(F18=1,F18=2,F18=3),I28=""),TRUE(),FALSE())</formula>
    </cfRule>
  </conditionalFormatting>
  <conditionalFormatting sqref="I29:K29">
    <cfRule type="expression" dxfId="238" priority="11" stopIfTrue="1">
      <formula>IF(AND(OR(F18=1,F18=2,F18=3),I29=""),TRUE(),FALSE())</formula>
    </cfRule>
  </conditionalFormatting>
  <conditionalFormatting sqref="I30:K31">
    <cfRule type="expression" dxfId="237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236" priority="13" stopIfTrue="1" operator="equal">
      <formula>""</formula>
    </cfRule>
  </conditionalFormatting>
  <conditionalFormatting sqref="I31:K31">
    <cfRule type="expression" dxfId="235" priority="2" stopIfTrue="1">
      <formula>IF(AND(OR(F19=1,F19=2,F19=3),I31=""),TRUE(),FALSE())</formula>
    </cfRule>
  </conditionalFormatting>
  <conditionalFormatting sqref="I31:K31">
    <cfRule type="expression" dxfId="234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3" right="0.75" top="1" bottom="1" header="0" footer="0"/>
  <pageSetup paperSize="9" scale="8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N46"/>
  <sheetViews>
    <sheetView showGridLines="0" topLeftCell="A25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Datos'!F30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Datos'!B30</f>
        <v>0</v>
      </c>
      <c r="D12" s="319"/>
      <c r="E12" s="319"/>
      <c r="F12" s="319"/>
      <c r="G12" s="19"/>
      <c r="H12" s="20" t="s">
        <v>19</v>
      </c>
      <c r="I12" s="321">
        <f>'2 Introduc. Datos'!A30</f>
        <v>8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Datos'!C30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Datos'!D30</f>
        <v>0</v>
      </c>
      <c r="D16" s="319"/>
      <c r="E16" s="319"/>
      <c r="F16" s="319"/>
      <c r="G16" s="19"/>
      <c r="H16" s="20" t="s">
        <v>20</v>
      </c>
      <c r="I16" s="321">
        <f>'2 Introduc. Datos'!E30</f>
        <v>0</v>
      </c>
      <c r="J16" s="321"/>
      <c r="K16" s="321"/>
      <c r="L16" s="321"/>
    </row>
    <row r="17" spans="1:14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4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4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4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4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Observaciones'!C11=0,"",'3 Observaciones'!C11)</f>
        <v/>
      </c>
      <c r="F21" s="305"/>
      <c r="G21" s="305"/>
      <c r="H21" s="305"/>
      <c r="I21" s="29">
        <f>'2 Introduc. Datos'!G30</f>
        <v>0</v>
      </c>
      <c r="J21" s="29">
        <f>'2 Introduc. Datos'!H30</f>
        <v>0</v>
      </c>
      <c r="K21" s="29">
        <f>'2 Introduc. Datos'!I30</f>
        <v>0</v>
      </c>
      <c r="L21" s="105">
        <f>(I21+J21+K21)/$F$18*D21</f>
        <v>0</v>
      </c>
    </row>
    <row r="22" spans="1:14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Observaciones'!D11=0,"",'3 Observaciones'!D11)</f>
        <v/>
      </c>
      <c r="F22" s="331"/>
      <c r="G22" s="331"/>
      <c r="H22" s="331"/>
      <c r="I22" s="31">
        <f>'2 Introduc. Datos'!J30</f>
        <v>0</v>
      </c>
      <c r="J22" s="31">
        <f>'2 Introduc. Datos'!K30</f>
        <v>0</v>
      </c>
      <c r="K22" s="31">
        <f>'2 Introduc. Datos'!L30</f>
        <v>0</v>
      </c>
      <c r="L22" s="106">
        <f t="shared" ref="L22:L30" si="0">(I22+J22+K22)/$F$18*D22</f>
        <v>0</v>
      </c>
    </row>
    <row r="23" spans="1:14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Observaciones'!E11=0,"",'3 Observaciones'!E11)</f>
        <v/>
      </c>
      <c r="F23" s="305"/>
      <c r="G23" s="305"/>
      <c r="H23" s="305"/>
      <c r="I23" s="29">
        <f>'2 Introduc. Datos'!M30</f>
        <v>0</v>
      </c>
      <c r="J23" s="29">
        <f>'2 Introduc. Datos'!N30</f>
        <v>0</v>
      </c>
      <c r="K23" s="29">
        <f>'2 Introduc. Datos'!O30</f>
        <v>0</v>
      </c>
      <c r="L23" s="105">
        <f t="shared" si="0"/>
        <v>0</v>
      </c>
    </row>
    <row r="24" spans="1:14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Observaciones'!F11=0,"",'3 Observaciones'!F11)</f>
        <v/>
      </c>
      <c r="F24" s="331"/>
      <c r="G24" s="331"/>
      <c r="H24" s="331"/>
      <c r="I24" s="31">
        <f>'2 Introduc. Datos'!P30</f>
        <v>0</v>
      </c>
      <c r="J24" s="31">
        <f>'2 Introduc. Datos'!Q30</f>
        <v>0</v>
      </c>
      <c r="K24" s="31">
        <f>'2 Introduc. Datos'!R30</f>
        <v>0</v>
      </c>
      <c r="L24" s="106">
        <f t="shared" si="0"/>
        <v>0</v>
      </c>
    </row>
    <row r="25" spans="1:14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Observaciones'!G11=0,"",'3 Observaciones'!G11)</f>
        <v/>
      </c>
      <c r="F25" s="305"/>
      <c r="G25" s="305"/>
      <c r="H25" s="305"/>
      <c r="I25" s="29">
        <f>'2 Introduc. Datos'!S30</f>
        <v>0</v>
      </c>
      <c r="J25" s="29">
        <f>'2 Introduc. Datos'!T30</f>
        <v>0</v>
      </c>
      <c r="K25" s="29">
        <f>'2 Introduc. Datos'!U30</f>
        <v>0</v>
      </c>
      <c r="L25" s="105">
        <f t="shared" si="0"/>
        <v>0</v>
      </c>
    </row>
    <row r="26" spans="1:14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Observaciones'!H11=0,"",'3 Observaciones'!H11)</f>
        <v/>
      </c>
      <c r="F26" s="331"/>
      <c r="G26" s="331"/>
      <c r="H26" s="331"/>
      <c r="I26" s="31">
        <f>'2 Introduc. Datos'!V30</f>
        <v>0</v>
      </c>
      <c r="J26" s="31">
        <f>'2 Introduc. Datos'!W30</f>
        <v>0</v>
      </c>
      <c r="K26" s="31">
        <f>'2 Introduc. Datos'!X30</f>
        <v>0</v>
      </c>
      <c r="L26" s="106">
        <f t="shared" si="0"/>
        <v>0</v>
      </c>
    </row>
    <row r="27" spans="1:14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Observaciones'!I11=0,"",'3 Observaciones'!I11)</f>
        <v/>
      </c>
      <c r="F27" s="305"/>
      <c r="G27" s="305"/>
      <c r="H27" s="305"/>
      <c r="I27" s="29">
        <f>'2 Introduc. Datos'!Y30</f>
        <v>0</v>
      </c>
      <c r="J27" s="29">
        <f>'2 Introduc. Datos'!Z30</f>
        <v>0</v>
      </c>
      <c r="K27" s="29">
        <f>'2 Introduc. Datos'!AA30</f>
        <v>0</v>
      </c>
      <c r="L27" s="105">
        <f t="shared" si="0"/>
        <v>0</v>
      </c>
    </row>
    <row r="28" spans="1:14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Observaciones'!J11=0,"",'3 Observaciones'!J11)</f>
        <v/>
      </c>
      <c r="F28" s="331"/>
      <c r="G28" s="331"/>
      <c r="H28" s="331"/>
      <c r="I28" s="31">
        <f>'2 Introduc. Datos'!AB30</f>
        <v>0</v>
      </c>
      <c r="J28" s="31">
        <f>'2 Introduc. Datos'!AC30</f>
        <v>0</v>
      </c>
      <c r="K28" s="31">
        <f>'2 Introduc. Datos'!AD30</f>
        <v>0</v>
      </c>
      <c r="L28" s="106">
        <f t="shared" si="0"/>
        <v>0</v>
      </c>
      <c r="N28" s="61"/>
    </row>
    <row r="29" spans="1:14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Observaciones'!K11=0,"",'3 Observaciones'!K11)</f>
        <v/>
      </c>
      <c r="F29" s="305"/>
      <c r="G29" s="305"/>
      <c r="H29" s="305"/>
      <c r="I29" s="29">
        <f>'2 Introduc. Datos'!AE30</f>
        <v>0</v>
      </c>
      <c r="J29" s="29">
        <f>'2 Introduc. Datos'!AF30</f>
        <v>0</v>
      </c>
      <c r="K29" s="29">
        <f>'2 Introduc. Datos'!AG30</f>
        <v>0</v>
      </c>
      <c r="L29" s="105">
        <f t="shared" si="0"/>
        <v>0</v>
      </c>
    </row>
    <row r="30" spans="1:14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Observaciones'!M11=0,"",'3 Observaciones'!M11)</f>
        <v/>
      </c>
      <c r="F30" s="331"/>
      <c r="G30" s="331"/>
      <c r="H30" s="341"/>
      <c r="I30" s="241">
        <f>'2 Introduc. Datos'!AH30</f>
        <v>0</v>
      </c>
      <c r="J30" s="241">
        <f>'2 Introduc. Datos'!AI30</f>
        <v>0</v>
      </c>
      <c r="K30" s="241">
        <f>'2 Introduc. Datos'!AJ30</f>
        <v>0</v>
      </c>
      <c r="L30" s="106">
        <f t="shared" si="0"/>
        <v>0</v>
      </c>
    </row>
    <row r="31" spans="1:14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4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233" priority="3" stopIfTrue="1">
      <formula>IF(AND(OR(F18=1,F18=2,F18=3),I21=""),TRUE(),FALSE())</formula>
    </cfRule>
  </conditionalFormatting>
  <conditionalFormatting sqref="I22:K22">
    <cfRule type="expression" dxfId="232" priority="4" stopIfTrue="1">
      <formula>IF(AND(OR(F18=1,F18=2,F18=3),I22=""),TRUE(),FALSE())</formula>
    </cfRule>
  </conditionalFormatting>
  <conditionalFormatting sqref="I23:K23">
    <cfRule type="expression" dxfId="231" priority="5" stopIfTrue="1">
      <formula>IF(AND(OR(F18=1,F18=2,F18=3),I23=""),TRUE(),FALSE())</formula>
    </cfRule>
  </conditionalFormatting>
  <conditionalFormatting sqref="I24:K24">
    <cfRule type="expression" dxfId="230" priority="6" stopIfTrue="1">
      <formula>IF(AND(OR(F18=1,F18=2,F18=3),I24=""),TRUE(),FALSE())</formula>
    </cfRule>
  </conditionalFormatting>
  <conditionalFormatting sqref="I25:K25">
    <cfRule type="expression" dxfId="229" priority="7" stopIfTrue="1">
      <formula>IF(AND(OR(F18=1,F18=2,F18=3),I25=""),TRUE(),FALSE())</formula>
    </cfRule>
  </conditionalFormatting>
  <conditionalFormatting sqref="I26:K26">
    <cfRule type="expression" dxfId="228" priority="8" stopIfTrue="1">
      <formula>IF(AND(OR(F18=1,F18=2,F18=3),I26=""),TRUE(),FALSE())</formula>
    </cfRule>
  </conditionalFormatting>
  <conditionalFormatting sqref="I27:K27">
    <cfRule type="expression" dxfId="227" priority="9" stopIfTrue="1">
      <formula>IF(AND(OR(F18=1,F18=2,F18=3),I27=""),TRUE(),FALSE())</formula>
    </cfRule>
  </conditionalFormatting>
  <conditionalFormatting sqref="I28:K28">
    <cfRule type="expression" dxfId="226" priority="10" stopIfTrue="1">
      <formula>IF(AND(OR(F18=1,F18=2,F18=3),I28=""),TRUE(),FALSE())</formula>
    </cfRule>
  </conditionalFormatting>
  <conditionalFormatting sqref="I29:K29">
    <cfRule type="expression" dxfId="225" priority="11" stopIfTrue="1">
      <formula>IF(AND(OR(F18=1,F18=2,F18=3),I29=""),TRUE(),FALSE())</formula>
    </cfRule>
  </conditionalFormatting>
  <conditionalFormatting sqref="I30:K31">
    <cfRule type="expression" dxfId="224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223" priority="13" stopIfTrue="1" operator="equal">
      <formula>""</formula>
    </cfRule>
  </conditionalFormatting>
  <conditionalFormatting sqref="I31:K31">
    <cfRule type="expression" dxfId="222" priority="2" stopIfTrue="1">
      <formula>IF(AND(OR(F19=1,F19=2,F19=3),I31=""),TRUE(),FALSE())</formula>
    </cfRule>
  </conditionalFormatting>
  <conditionalFormatting sqref="I31:K31">
    <cfRule type="expression" dxfId="221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6" right="0.75" top="1" bottom="1" header="0" footer="0"/>
  <pageSetup paperSize="9" scale="81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8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Datos'!F31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Datos'!B31</f>
        <v>0</v>
      </c>
      <c r="D12" s="319"/>
      <c r="E12" s="319"/>
      <c r="F12" s="319"/>
      <c r="G12" s="19"/>
      <c r="H12" s="20" t="s">
        <v>19</v>
      </c>
      <c r="I12" s="321">
        <f>'2 Introduc. Datos'!A31</f>
        <v>9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Datos'!C31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Datos'!D31</f>
        <v>0</v>
      </c>
      <c r="D16" s="319"/>
      <c r="E16" s="319"/>
      <c r="F16" s="319"/>
      <c r="G16" s="19"/>
      <c r="H16" s="20" t="s">
        <v>20</v>
      </c>
      <c r="I16" s="321">
        <f>'2 Introduc. Datos'!E31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Observaciones'!C12=0,"",'3 Observaciones'!C12)</f>
        <v/>
      </c>
      <c r="F21" s="305"/>
      <c r="G21" s="305"/>
      <c r="H21" s="305"/>
      <c r="I21" s="29">
        <f>'2 Introduc. Datos'!G31</f>
        <v>0</v>
      </c>
      <c r="J21" s="29">
        <f>'2 Introduc. Datos'!H31</f>
        <v>0</v>
      </c>
      <c r="K21" s="29">
        <f>'2 Introduc. Datos'!I31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Observaciones'!D12=0,"",'3 Observaciones'!D12)</f>
        <v/>
      </c>
      <c r="F22" s="331"/>
      <c r="G22" s="331"/>
      <c r="H22" s="331"/>
      <c r="I22" s="31">
        <f>'2 Introduc. Datos'!J31</f>
        <v>0</v>
      </c>
      <c r="J22" s="31">
        <f>'2 Introduc. Datos'!K31</f>
        <v>0</v>
      </c>
      <c r="K22" s="31">
        <f>'2 Introduc. Datos'!L31</f>
        <v>0</v>
      </c>
      <c r="L22" s="106">
        <f t="shared" ref="L22:L30" si="0"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Observaciones'!E12=0,"",'3 Observaciones'!E12)</f>
        <v/>
      </c>
      <c r="F23" s="305"/>
      <c r="G23" s="305"/>
      <c r="H23" s="305"/>
      <c r="I23" s="29">
        <f>'2 Introduc. Datos'!M31</f>
        <v>0</v>
      </c>
      <c r="J23" s="29">
        <f>'2 Introduc. Datos'!N31</f>
        <v>0</v>
      </c>
      <c r="K23" s="29">
        <f>'2 Introduc. Datos'!O31</f>
        <v>0</v>
      </c>
      <c r="L23" s="105">
        <f t="shared" si="0"/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Observaciones'!F12=0,"",'3 Observaciones'!F12)</f>
        <v/>
      </c>
      <c r="F24" s="331"/>
      <c r="G24" s="331"/>
      <c r="H24" s="331"/>
      <c r="I24" s="31">
        <f>'2 Introduc. Datos'!P31</f>
        <v>0</v>
      </c>
      <c r="J24" s="31">
        <f>'2 Introduc. Datos'!Q31</f>
        <v>0</v>
      </c>
      <c r="K24" s="31">
        <f>'2 Introduc. Datos'!R31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Observaciones'!G12=0,"",'3 Observaciones'!G12)</f>
        <v/>
      </c>
      <c r="F25" s="305"/>
      <c r="G25" s="305"/>
      <c r="H25" s="305"/>
      <c r="I25" s="29">
        <f>'2 Introduc. Datos'!S31</f>
        <v>0</v>
      </c>
      <c r="J25" s="29">
        <f>'2 Introduc. Datos'!T31</f>
        <v>0</v>
      </c>
      <c r="K25" s="29">
        <f>'2 Introduc. Datos'!U31</f>
        <v>0</v>
      </c>
      <c r="L25" s="105">
        <f t="shared" si="0"/>
        <v>0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Observaciones'!H12=0,"",'3 Observaciones'!H12)</f>
        <v/>
      </c>
      <c r="F26" s="331"/>
      <c r="G26" s="331"/>
      <c r="H26" s="331"/>
      <c r="I26" s="31">
        <f>'2 Introduc. Datos'!V31</f>
        <v>0</v>
      </c>
      <c r="J26" s="31">
        <f>'2 Introduc. Datos'!W31</f>
        <v>0</v>
      </c>
      <c r="K26" s="31">
        <f>'2 Introduc. Datos'!X31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Observaciones'!I12=0,"",'3 Observaciones'!I12)</f>
        <v/>
      </c>
      <c r="F27" s="305"/>
      <c r="G27" s="305"/>
      <c r="H27" s="305"/>
      <c r="I27" s="29">
        <f>'2 Introduc. Datos'!Y31</f>
        <v>0</v>
      </c>
      <c r="J27" s="29">
        <f>'2 Introduc. Datos'!Z31</f>
        <v>0</v>
      </c>
      <c r="K27" s="29">
        <f>'2 Introduc. Datos'!AA31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Observaciones'!J12=0,"",'3 Observaciones'!J12)</f>
        <v/>
      </c>
      <c r="F28" s="331"/>
      <c r="G28" s="331"/>
      <c r="H28" s="331"/>
      <c r="I28" s="31">
        <f>'2 Introduc. Datos'!AB31</f>
        <v>0</v>
      </c>
      <c r="J28" s="31">
        <f>'2 Introduc. Datos'!AC31</f>
        <v>0</v>
      </c>
      <c r="K28" s="31">
        <f>'2 Introduc. Datos'!AD31</f>
        <v>0</v>
      </c>
      <c r="L28" s="106">
        <f t="shared" si="0"/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Observaciones'!K12=0,"",'3 Observaciones'!K12)</f>
        <v/>
      </c>
      <c r="F29" s="305"/>
      <c r="G29" s="305"/>
      <c r="H29" s="305"/>
      <c r="I29" s="29">
        <f>'2 Introduc. Datos'!AE31</f>
        <v>0</v>
      </c>
      <c r="J29" s="29">
        <f>'2 Introduc. Datos'!AF31</f>
        <v>0</v>
      </c>
      <c r="K29" s="29">
        <f>'2 Introduc. Datos'!AG31</f>
        <v>0</v>
      </c>
      <c r="L29" s="105">
        <f t="shared" si="0"/>
        <v>0</v>
      </c>
    </row>
    <row r="30" spans="1:12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Observaciones'!M12=0,"",'3 Observaciones'!M12)</f>
        <v/>
      </c>
      <c r="F30" s="331"/>
      <c r="G30" s="331"/>
      <c r="H30" s="341"/>
      <c r="I30" s="241">
        <f>'2 Introduc. Datos'!AH31</f>
        <v>0</v>
      </c>
      <c r="J30" s="241">
        <f>'2 Introduc. Datos'!AI31</f>
        <v>0</v>
      </c>
      <c r="K30" s="241">
        <f>'2 Introduc. Datos'!AJ31</f>
        <v>0</v>
      </c>
      <c r="L30" s="106">
        <f t="shared" si="0"/>
        <v>0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  <mergeCell ref="E23:H23"/>
    <mergeCell ref="E24:H24"/>
    <mergeCell ref="E26:H26"/>
    <mergeCell ref="E27:H27"/>
    <mergeCell ref="A28:C28"/>
    <mergeCell ref="A1:B6"/>
    <mergeCell ref="C1:L2"/>
    <mergeCell ref="E3:J4"/>
    <mergeCell ref="F5:I6"/>
    <mergeCell ref="C12:F12"/>
    <mergeCell ref="I8:L8"/>
    <mergeCell ref="I12:L12"/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</mergeCells>
  <phoneticPr fontId="0" type="noConversion"/>
  <conditionalFormatting sqref="I21:K21">
    <cfRule type="expression" dxfId="220" priority="3" stopIfTrue="1">
      <formula>IF(AND(OR(F18=1,F18=2,F18=3),I21=""),TRUE(),FALSE())</formula>
    </cfRule>
  </conditionalFormatting>
  <conditionalFormatting sqref="I22:K22">
    <cfRule type="expression" dxfId="219" priority="4" stopIfTrue="1">
      <formula>IF(AND(OR(F18=1,F18=2,F18=3),I22=""),TRUE(),FALSE())</formula>
    </cfRule>
  </conditionalFormatting>
  <conditionalFormatting sqref="I23:K23">
    <cfRule type="expression" dxfId="218" priority="5" stopIfTrue="1">
      <formula>IF(AND(OR(F18=1,F18=2,F18=3),I23=""),TRUE(),FALSE())</formula>
    </cfRule>
  </conditionalFormatting>
  <conditionalFormatting sqref="I24:K24">
    <cfRule type="expression" dxfId="217" priority="6" stopIfTrue="1">
      <formula>IF(AND(OR(F18=1,F18=2,F18=3),I24=""),TRUE(),FALSE())</formula>
    </cfRule>
  </conditionalFormatting>
  <conditionalFormatting sqref="I25:K25">
    <cfRule type="expression" dxfId="216" priority="7" stopIfTrue="1">
      <formula>IF(AND(OR(F18=1,F18=2,F18=3),I25=""),TRUE(),FALSE())</formula>
    </cfRule>
  </conditionalFormatting>
  <conditionalFormatting sqref="I26:K26">
    <cfRule type="expression" dxfId="215" priority="8" stopIfTrue="1">
      <formula>IF(AND(OR(F18=1,F18=2,F18=3),I26=""),TRUE(),FALSE())</formula>
    </cfRule>
  </conditionalFormatting>
  <conditionalFormatting sqref="I27:K27">
    <cfRule type="expression" dxfId="214" priority="9" stopIfTrue="1">
      <formula>IF(AND(OR(F18=1,F18=2,F18=3),I27=""),TRUE(),FALSE())</formula>
    </cfRule>
  </conditionalFormatting>
  <conditionalFormatting sqref="I28:K28">
    <cfRule type="expression" dxfId="213" priority="10" stopIfTrue="1">
      <formula>IF(AND(OR(F18=1,F18=2,F18=3),I28=""),TRUE(),FALSE())</formula>
    </cfRule>
  </conditionalFormatting>
  <conditionalFormatting sqref="I29:K29">
    <cfRule type="expression" dxfId="212" priority="11" stopIfTrue="1">
      <formula>IF(AND(OR(F18=1,F18=2,F18=3),I29=""),TRUE(),FALSE())</formula>
    </cfRule>
  </conditionalFormatting>
  <conditionalFormatting sqref="I30:K31">
    <cfRule type="expression" dxfId="211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210" priority="13" stopIfTrue="1" operator="equal">
      <formula>""</formula>
    </cfRule>
  </conditionalFormatting>
  <conditionalFormatting sqref="I31:K31">
    <cfRule type="expression" dxfId="209" priority="2" stopIfTrue="1">
      <formula>IF(AND(OR(F19=1,F19=2,F19=3),I31=""),TRUE(),FALSE())</formula>
    </cfRule>
  </conditionalFormatting>
  <conditionalFormatting sqref="I31:K31">
    <cfRule type="expression" dxfId="208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3" right="0.75" top="1" bottom="1" header="0" footer="0"/>
  <pageSetup paperSize="9" scale="82"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31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Datos'!F32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Datos'!B32</f>
        <v>0</v>
      </c>
      <c r="D12" s="319"/>
      <c r="E12" s="319"/>
      <c r="F12" s="319"/>
      <c r="G12" s="19"/>
      <c r="H12" s="20" t="s">
        <v>19</v>
      </c>
      <c r="I12" s="321">
        <f>'2 Introduc. Datos'!A32</f>
        <v>10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Datos'!C32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Datos'!D32</f>
        <v>0</v>
      </c>
      <c r="D16" s="319"/>
      <c r="E16" s="319"/>
      <c r="F16" s="319"/>
      <c r="G16" s="19"/>
      <c r="H16" s="20" t="s">
        <v>20</v>
      </c>
      <c r="I16" s="321">
        <f>'2 Introduc. Datos'!E32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Observaciones'!C13=0,"",'3 Observaciones'!C13)</f>
        <v/>
      </c>
      <c r="F21" s="305"/>
      <c r="G21" s="305"/>
      <c r="H21" s="305"/>
      <c r="I21" s="29">
        <f>'2 Introduc. Datos'!G32</f>
        <v>0</v>
      </c>
      <c r="J21" s="29">
        <f>'2 Introduc. Datos'!H32</f>
        <v>0</v>
      </c>
      <c r="K21" s="29">
        <f>'2 Introduc. Datos'!I32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Observaciones'!D13=0,"",'3 Observaciones'!D13)</f>
        <v/>
      </c>
      <c r="F22" s="331"/>
      <c r="G22" s="331"/>
      <c r="H22" s="331"/>
      <c r="I22" s="31">
        <f>'2 Introduc. Datos'!J32</f>
        <v>0</v>
      </c>
      <c r="J22" s="31">
        <f>'2 Introduc. Datos'!K32</f>
        <v>0</v>
      </c>
      <c r="K22" s="31">
        <f>'2 Introduc. Datos'!L32</f>
        <v>0</v>
      </c>
      <c r="L22" s="106">
        <f t="shared" ref="L22:L30" si="0"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Observaciones'!E13=0,"",'3 Observaciones'!E13)</f>
        <v/>
      </c>
      <c r="F23" s="305"/>
      <c r="G23" s="305"/>
      <c r="H23" s="305"/>
      <c r="I23" s="29">
        <f>'2 Introduc. Datos'!M32</f>
        <v>0</v>
      </c>
      <c r="J23" s="29">
        <f>'2 Introduc. Datos'!N32</f>
        <v>0</v>
      </c>
      <c r="K23" s="29">
        <f>'2 Introduc. Datos'!O32</f>
        <v>0</v>
      </c>
      <c r="L23" s="105">
        <f t="shared" si="0"/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Observaciones'!F13=0,"",'3 Observaciones'!F13)</f>
        <v/>
      </c>
      <c r="F24" s="331"/>
      <c r="G24" s="331"/>
      <c r="H24" s="331"/>
      <c r="I24" s="31">
        <f>'2 Introduc. Datos'!P32</f>
        <v>0</v>
      </c>
      <c r="J24" s="31">
        <f>'2 Introduc. Datos'!Q32</f>
        <v>0</v>
      </c>
      <c r="K24" s="31">
        <f>'2 Introduc. Datos'!R32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Observaciones'!G13=0,"",'3 Observaciones'!G13)</f>
        <v/>
      </c>
      <c r="F25" s="305"/>
      <c r="G25" s="305"/>
      <c r="H25" s="305"/>
      <c r="I25" s="29">
        <f>'2 Introduc. Datos'!S32</f>
        <v>0</v>
      </c>
      <c r="J25" s="29">
        <f>'2 Introduc. Datos'!T32</f>
        <v>0</v>
      </c>
      <c r="K25" s="29">
        <f>'2 Introduc. Datos'!U32</f>
        <v>0</v>
      </c>
      <c r="L25" s="105">
        <f t="shared" si="0"/>
        <v>0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Observaciones'!H13=0,"",'3 Observaciones'!H13)</f>
        <v/>
      </c>
      <c r="F26" s="331"/>
      <c r="G26" s="331"/>
      <c r="H26" s="331"/>
      <c r="I26" s="31">
        <f>'2 Introduc. Datos'!V32</f>
        <v>0</v>
      </c>
      <c r="J26" s="31">
        <f>'2 Introduc. Datos'!W32</f>
        <v>0</v>
      </c>
      <c r="K26" s="31">
        <f>'2 Introduc. Datos'!X32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Observaciones'!I13=0,"",'3 Observaciones'!I13)</f>
        <v/>
      </c>
      <c r="F27" s="305"/>
      <c r="G27" s="305"/>
      <c r="H27" s="305"/>
      <c r="I27" s="29">
        <f>'2 Introduc. Datos'!Y32</f>
        <v>0</v>
      </c>
      <c r="J27" s="29">
        <f>'2 Introduc. Datos'!Z32</f>
        <v>0</v>
      </c>
      <c r="K27" s="29">
        <f>'2 Introduc. Datos'!AA32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Observaciones'!J13=0,"",'3 Observaciones'!J13)</f>
        <v/>
      </c>
      <c r="F28" s="331"/>
      <c r="G28" s="331"/>
      <c r="H28" s="331"/>
      <c r="I28" s="31">
        <f>'2 Introduc. Datos'!AB32</f>
        <v>0</v>
      </c>
      <c r="J28" s="31">
        <f>'2 Introduc. Datos'!AC32</f>
        <v>0</v>
      </c>
      <c r="K28" s="31">
        <f>'2 Introduc. Datos'!AD32</f>
        <v>0</v>
      </c>
      <c r="L28" s="106">
        <f t="shared" si="0"/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Observaciones'!K13=0,"",'3 Observaciones'!K13)</f>
        <v/>
      </c>
      <c r="F29" s="305"/>
      <c r="G29" s="305"/>
      <c r="H29" s="305"/>
      <c r="I29" s="29">
        <f>'2 Introduc. Datos'!AE32</f>
        <v>0</v>
      </c>
      <c r="J29" s="29">
        <f>'2 Introduc. Datos'!AF32</f>
        <v>0</v>
      </c>
      <c r="K29" s="29">
        <f>'2 Introduc. Datos'!AG32</f>
        <v>0</v>
      </c>
      <c r="L29" s="105">
        <f t="shared" si="0"/>
        <v>0</v>
      </c>
    </row>
    <row r="30" spans="1:12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Observaciones'!M13=0,"",'3 Observaciones'!M13)</f>
        <v/>
      </c>
      <c r="F30" s="331"/>
      <c r="G30" s="331"/>
      <c r="H30" s="341"/>
      <c r="I30" s="241">
        <f>'2 Introduc. Datos'!AH32</f>
        <v>0</v>
      </c>
      <c r="J30" s="241">
        <f>'2 Introduc. Datos'!AI32</f>
        <v>0</v>
      </c>
      <c r="K30" s="241">
        <f>'2 Introduc. Datos'!AJ32</f>
        <v>0</v>
      </c>
      <c r="L30" s="106">
        <f t="shared" si="0"/>
        <v>0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207" priority="3" stopIfTrue="1">
      <formula>IF(AND(OR(F18=1,F18=2,F18=3),I21=""),TRUE(),FALSE())</formula>
    </cfRule>
  </conditionalFormatting>
  <conditionalFormatting sqref="I22:K22">
    <cfRule type="expression" dxfId="206" priority="4" stopIfTrue="1">
      <formula>IF(AND(OR(F18=1,F18=2,F18=3),I22=""),TRUE(),FALSE())</formula>
    </cfRule>
  </conditionalFormatting>
  <conditionalFormatting sqref="I23:K23">
    <cfRule type="expression" dxfId="205" priority="5" stopIfTrue="1">
      <formula>IF(AND(OR(F18=1,F18=2,F18=3),I23=""),TRUE(),FALSE())</formula>
    </cfRule>
  </conditionalFormatting>
  <conditionalFormatting sqref="I24:K24">
    <cfRule type="expression" dxfId="204" priority="6" stopIfTrue="1">
      <formula>IF(AND(OR(F18=1,F18=2,F18=3),I24=""),TRUE(),FALSE())</formula>
    </cfRule>
  </conditionalFormatting>
  <conditionalFormatting sqref="I25:K25">
    <cfRule type="expression" dxfId="203" priority="7" stopIfTrue="1">
      <formula>IF(AND(OR(F18=1,F18=2,F18=3),I25=""),TRUE(),FALSE())</formula>
    </cfRule>
  </conditionalFormatting>
  <conditionalFormatting sqref="I26:K26">
    <cfRule type="expression" dxfId="202" priority="8" stopIfTrue="1">
      <formula>IF(AND(OR(F18=1,F18=2,F18=3),I26=""),TRUE(),FALSE())</formula>
    </cfRule>
  </conditionalFormatting>
  <conditionalFormatting sqref="I27:K27">
    <cfRule type="expression" dxfId="201" priority="9" stopIfTrue="1">
      <formula>IF(AND(OR(F18=1,F18=2,F18=3),I27=""),TRUE(),FALSE())</formula>
    </cfRule>
  </conditionalFormatting>
  <conditionalFormatting sqref="I28:K28">
    <cfRule type="expression" dxfId="200" priority="10" stopIfTrue="1">
      <formula>IF(AND(OR(F18=1,F18=2,F18=3),I28=""),TRUE(),FALSE())</formula>
    </cfRule>
  </conditionalFormatting>
  <conditionalFormatting sqref="I29:K29">
    <cfRule type="expression" dxfId="199" priority="11" stopIfTrue="1">
      <formula>IF(AND(OR(F18=1,F18=2,F18=3),I29=""),TRUE(),FALSE())</formula>
    </cfRule>
  </conditionalFormatting>
  <conditionalFormatting sqref="I30:K31">
    <cfRule type="expression" dxfId="198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197" priority="13" stopIfTrue="1" operator="equal">
      <formula>""</formula>
    </cfRule>
  </conditionalFormatting>
  <conditionalFormatting sqref="I31:K31">
    <cfRule type="expression" dxfId="196" priority="2" stopIfTrue="1">
      <formula>IF(AND(OR(F19=1,F19=2,F19=3),I31=""),TRUE(),FALSE())</formula>
    </cfRule>
  </conditionalFormatting>
  <conditionalFormatting sqref="I31:K31">
    <cfRule type="expression" dxfId="195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7" right="0.75" top="1" bottom="1" header="0" footer="0"/>
  <pageSetup paperSize="9" scale="81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5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425781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Datos'!F33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Datos'!B33</f>
        <v>0</v>
      </c>
      <c r="D12" s="319"/>
      <c r="E12" s="319"/>
      <c r="F12" s="319"/>
      <c r="G12" s="19"/>
      <c r="H12" s="20" t="s">
        <v>19</v>
      </c>
      <c r="I12" s="321">
        <f>'2 Introduc. Datos'!A33</f>
        <v>11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Datos'!C33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Datos'!D33</f>
        <v>0</v>
      </c>
      <c r="D16" s="319"/>
      <c r="E16" s="319"/>
      <c r="F16" s="319"/>
      <c r="G16" s="19"/>
      <c r="H16" s="20" t="s">
        <v>20</v>
      </c>
      <c r="I16" s="321">
        <f>'2 Introduc. Datos'!E33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Observaciones'!C14=0,"",'3 Observaciones'!C14)</f>
        <v/>
      </c>
      <c r="F21" s="305"/>
      <c r="G21" s="305"/>
      <c r="H21" s="305"/>
      <c r="I21" s="29">
        <f>'2 Introduc. Datos'!G33</f>
        <v>0</v>
      </c>
      <c r="J21" s="29">
        <f>'2 Introduc. Datos'!H33</f>
        <v>0</v>
      </c>
      <c r="K21" s="29">
        <f>'2 Introduc. Datos'!I33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Observaciones'!D14=0,"",'3 Observaciones'!D14)</f>
        <v/>
      </c>
      <c r="F22" s="331"/>
      <c r="G22" s="331"/>
      <c r="H22" s="331"/>
      <c r="I22" s="31">
        <f>'2 Introduc. Datos'!J33</f>
        <v>0</v>
      </c>
      <c r="J22" s="31">
        <f>'2 Introduc. Datos'!K33</f>
        <v>0</v>
      </c>
      <c r="K22" s="31">
        <f>'2 Introduc. Datos'!L33</f>
        <v>0</v>
      </c>
      <c r="L22" s="106">
        <f t="shared" ref="L22:L30" si="0"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Observaciones'!E14=0,"",'3 Observaciones'!E14)</f>
        <v/>
      </c>
      <c r="F23" s="305"/>
      <c r="G23" s="305"/>
      <c r="H23" s="305"/>
      <c r="I23" s="29">
        <f>'2 Introduc. Datos'!M33</f>
        <v>0</v>
      </c>
      <c r="J23" s="29">
        <f>'2 Introduc. Datos'!N33</f>
        <v>0</v>
      </c>
      <c r="K23" s="29">
        <f>'2 Introduc. Datos'!O33</f>
        <v>0</v>
      </c>
      <c r="L23" s="105">
        <f t="shared" si="0"/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Observaciones'!F14=0,"",'3 Observaciones'!F14)</f>
        <v/>
      </c>
      <c r="F24" s="331"/>
      <c r="G24" s="331"/>
      <c r="H24" s="331"/>
      <c r="I24" s="31">
        <f>'2 Introduc. Datos'!P33</f>
        <v>0</v>
      </c>
      <c r="J24" s="31">
        <f>'2 Introduc. Datos'!Q33</f>
        <v>0</v>
      </c>
      <c r="K24" s="31">
        <f>'2 Introduc. Datos'!R33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Observaciones'!G14=0,"",'3 Observaciones'!G14)</f>
        <v/>
      </c>
      <c r="F25" s="305"/>
      <c r="G25" s="305"/>
      <c r="H25" s="305"/>
      <c r="I25" s="29">
        <f>'2 Introduc. Datos'!S33</f>
        <v>0</v>
      </c>
      <c r="J25" s="29">
        <f>'2 Introduc. Datos'!T33</f>
        <v>0</v>
      </c>
      <c r="K25" s="29">
        <f>'2 Introduc. Datos'!U33</f>
        <v>0</v>
      </c>
      <c r="L25" s="105">
        <f t="shared" si="0"/>
        <v>0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Observaciones'!H14=0,"",'3 Observaciones'!H14)</f>
        <v/>
      </c>
      <c r="F26" s="331"/>
      <c r="G26" s="331"/>
      <c r="H26" s="331"/>
      <c r="I26" s="31">
        <f>'2 Introduc. Datos'!V33</f>
        <v>0</v>
      </c>
      <c r="J26" s="31">
        <f>'2 Introduc. Datos'!W33</f>
        <v>0</v>
      </c>
      <c r="K26" s="31">
        <f>'2 Introduc. Datos'!X33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Observaciones'!I14=0,"",'3 Observaciones'!I14)</f>
        <v/>
      </c>
      <c r="F27" s="305"/>
      <c r="G27" s="305"/>
      <c r="H27" s="305"/>
      <c r="I27" s="29">
        <f>'2 Introduc. Datos'!Y33</f>
        <v>0</v>
      </c>
      <c r="J27" s="29">
        <f>'2 Introduc. Datos'!Z33</f>
        <v>0</v>
      </c>
      <c r="K27" s="29">
        <f>'2 Introduc. Datos'!AA33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Observaciones'!J14=0,"",'3 Observaciones'!J14)</f>
        <v/>
      </c>
      <c r="F28" s="331"/>
      <c r="G28" s="331"/>
      <c r="H28" s="331"/>
      <c r="I28" s="31">
        <f>'2 Introduc. Datos'!AB33</f>
        <v>0</v>
      </c>
      <c r="J28" s="31">
        <f>'2 Introduc. Datos'!AC33</f>
        <v>0</v>
      </c>
      <c r="K28" s="31">
        <f>'2 Introduc. Datos'!AD33</f>
        <v>0</v>
      </c>
      <c r="L28" s="106">
        <f t="shared" si="0"/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Observaciones'!K14=0,"",'3 Observaciones'!K14)</f>
        <v/>
      </c>
      <c r="F29" s="305"/>
      <c r="G29" s="305"/>
      <c r="H29" s="305"/>
      <c r="I29" s="29">
        <f>'2 Introduc. Datos'!AE33</f>
        <v>0</v>
      </c>
      <c r="J29" s="29">
        <f>'2 Introduc. Datos'!AF33</f>
        <v>0</v>
      </c>
      <c r="K29" s="29">
        <f>'2 Introduc. Datos'!AG33</f>
        <v>0</v>
      </c>
      <c r="L29" s="105">
        <f t="shared" si="0"/>
        <v>0</v>
      </c>
    </row>
    <row r="30" spans="1:12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Observaciones'!M14=0,"",'3 Observaciones'!M14)</f>
        <v/>
      </c>
      <c r="F30" s="331"/>
      <c r="G30" s="331"/>
      <c r="H30" s="341"/>
      <c r="I30" s="241">
        <f>'2 Introduc. Datos'!AH33</f>
        <v>0</v>
      </c>
      <c r="J30" s="241">
        <f>'2 Introduc. Datos'!AI33</f>
        <v>0</v>
      </c>
      <c r="K30" s="241">
        <f>'2 Introduc. Datos'!AJ33</f>
        <v>0</v>
      </c>
      <c r="L30" s="106">
        <f t="shared" si="0"/>
        <v>0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  <mergeCell ref="E23:H23"/>
    <mergeCell ref="E24:H24"/>
    <mergeCell ref="E26:H26"/>
    <mergeCell ref="E27:H27"/>
    <mergeCell ref="A28:C28"/>
    <mergeCell ref="A1:B6"/>
    <mergeCell ref="C1:L2"/>
    <mergeCell ref="E3:J4"/>
    <mergeCell ref="F5:I6"/>
    <mergeCell ref="C12:F12"/>
    <mergeCell ref="I8:L8"/>
    <mergeCell ref="I12:L12"/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</mergeCells>
  <phoneticPr fontId="0" type="noConversion"/>
  <conditionalFormatting sqref="I21:K21">
    <cfRule type="expression" dxfId="194" priority="3" stopIfTrue="1">
      <formula>IF(AND(OR(F18=1,F18=2,F18=3),I21=""),TRUE(),FALSE())</formula>
    </cfRule>
  </conditionalFormatting>
  <conditionalFormatting sqref="I22:K22">
    <cfRule type="expression" dxfId="193" priority="4" stopIfTrue="1">
      <formula>IF(AND(OR(F18=1,F18=2,F18=3),I22=""),TRUE(),FALSE())</formula>
    </cfRule>
  </conditionalFormatting>
  <conditionalFormatting sqref="I23:K23">
    <cfRule type="expression" dxfId="192" priority="5" stopIfTrue="1">
      <formula>IF(AND(OR(F18=1,F18=2,F18=3),I23=""),TRUE(),FALSE())</formula>
    </cfRule>
  </conditionalFormatting>
  <conditionalFormatting sqref="I24:K24">
    <cfRule type="expression" dxfId="191" priority="6" stopIfTrue="1">
      <formula>IF(AND(OR(F18=1,F18=2,F18=3),I24=""),TRUE(),FALSE())</formula>
    </cfRule>
  </conditionalFormatting>
  <conditionalFormatting sqref="I25:K25">
    <cfRule type="expression" dxfId="190" priority="7" stopIfTrue="1">
      <formula>IF(AND(OR(F18=1,F18=2,F18=3),I25=""),TRUE(),FALSE())</formula>
    </cfRule>
  </conditionalFormatting>
  <conditionalFormatting sqref="I26:K26">
    <cfRule type="expression" dxfId="189" priority="8" stopIfTrue="1">
      <formula>IF(AND(OR(F18=1,F18=2,F18=3),I26=""),TRUE(),FALSE())</formula>
    </cfRule>
  </conditionalFormatting>
  <conditionalFormatting sqref="I27:K27">
    <cfRule type="expression" dxfId="188" priority="9" stopIfTrue="1">
      <formula>IF(AND(OR(F18=1,F18=2,F18=3),I27=""),TRUE(),FALSE())</formula>
    </cfRule>
  </conditionalFormatting>
  <conditionalFormatting sqref="I28:K28">
    <cfRule type="expression" dxfId="187" priority="10" stopIfTrue="1">
      <formula>IF(AND(OR(F18=1,F18=2,F18=3),I28=""),TRUE(),FALSE())</formula>
    </cfRule>
  </conditionalFormatting>
  <conditionalFormatting sqref="I29:K29">
    <cfRule type="expression" dxfId="186" priority="11" stopIfTrue="1">
      <formula>IF(AND(OR(F18=1,F18=2,F18=3),I29=""),TRUE(),FALSE())</formula>
    </cfRule>
  </conditionalFormatting>
  <conditionalFormatting sqref="I30:K31">
    <cfRule type="expression" dxfId="185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184" priority="13" stopIfTrue="1" operator="equal">
      <formula>""</formula>
    </cfRule>
  </conditionalFormatting>
  <conditionalFormatting sqref="I31:K31">
    <cfRule type="expression" dxfId="183" priority="2" stopIfTrue="1">
      <formula>IF(AND(OR(F19=1,F19=2,F19=3),I31=""),TRUE(),FALSE())</formula>
    </cfRule>
  </conditionalFormatting>
  <conditionalFormatting sqref="I31:K31">
    <cfRule type="expression" dxfId="182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4" right="0.75" top="1" bottom="1" header="0" footer="0"/>
  <pageSetup paperSize="9" scale="81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34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Datos'!F34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Datos'!B34</f>
        <v>0</v>
      </c>
      <c r="D12" s="319"/>
      <c r="E12" s="319"/>
      <c r="F12" s="319"/>
      <c r="G12" s="19"/>
      <c r="H12" s="20" t="s">
        <v>19</v>
      </c>
      <c r="I12" s="321">
        <f>'2 Introduc. Datos'!A34</f>
        <v>12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Datos'!C34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Datos'!D34</f>
        <v>0</v>
      </c>
      <c r="D16" s="319"/>
      <c r="E16" s="319"/>
      <c r="F16" s="319"/>
      <c r="G16" s="19"/>
      <c r="H16" s="20" t="s">
        <v>20</v>
      </c>
      <c r="I16" s="321">
        <f>'2 Introduc. Datos'!E34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Observaciones'!C15=0,"",'3 Observaciones'!C15)</f>
        <v/>
      </c>
      <c r="F21" s="305"/>
      <c r="G21" s="305"/>
      <c r="H21" s="305"/>
      <c r="I21" s="29">
        <f>'2 Introduc. Datos'!G34</f>
        <v>0</v>
      </c>
      <c r="J21" s="29">
        <f>'2 Introduc. Datos'!H34</f>
        <v>0</v>
      </c>
      <c r="K21" s="29">
        <f>'2 Introduc. Datos'!I34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Observaciones'!D15=0,"",'3 Observaciones'!D15)</f>
        <v/>
      </c>
      <c r="F22" s="331"/>
      <c r="G22" s="331"/>
      <c r="H22" s="331"/>
      <c r="I22" s="31">
        <f>'2 Introduc. Datos'!J34</f>
        <v>0</v>
      </c>
      <c r="J22" s="31">
        <f>'2 Introduc. Datos'!K34</f>
        <v>0</v>
      </c>
      <c r="K22" s="31">
        <f>'2 Introduc. Datos'!L34</f>
        <v>0</v>
      </c>
      <c r="L22" s="106">
        <f t="shared" ref="L22:L30" si="0"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Observaciones'!E15=0,"",'3 Observaciones'!E15)</f>
        <v/>
      </c>
      <c r="F23" s="305"/>
      <c r="G23" s="305"/>
      <c r="H23" s="305"/>
      <c r="I23" s="29">
        <f>'2 Introduc. Datos'!M34</f>
        <v>0</v>
      </c>
      <c r="J23" s="29">
        <f>'2 Introduc. Datos'!N34</f>
        <v>0</v>
      </c>
      <c r="K23" s="29">
        <f>'2 Introduc. Datos'!O34</f>
        <v>0</v>
      </c>
      <c r="L23" s="105">
        <f t="shared" si="0"/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Observaciones'!F15=0,"",'3 Observaciones'!F15)</f>
        <v/>
      </c>
      <c r="F24" s="331"/>
      <c r="G24" s="331"/>
      <c r="H24" s="331"/>
      <c r="I24" s="31">
        <f>'2 Introduc. Datos'!P34</f>
        <v>0</v>
      </c>
      <c r="J24" s="31">
        <f>'2 Introduc. Datos'!Q34</f>
        <v>0</v>
      </c>
      <c r="K24" s="31">
        <f>'2 Introduc. Datos'!R34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Observaciones'!G15=0,"",'3 Observaciones'!G15)</f>
        <v/>
      </c>
      <c r="F25" s="305"/>
      <c r="G25" s="305"/>
      <c r="H25" s="305"/>
      <c r="I25" s="29">
        <f>'2 Introduc. Datos'!S34</f>
        <v>0</v>
      </c>
      <c r="J25" s="29">
        <f>'2 Introduc. Datos'!T34</f>
        <v>0</v>
      </c>
      <c r="K25" s="29">
        <f>'2 Introduc. Datos'!U34</f>
        <v>0</v>
      </c>
      <c r="L25" s="105">
        <f t="shared" si="0"/>
        <v>0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Observaciones'!H15=0,"",'3 Observaciones'!H15)</f>
        <v/>
      </c>
      <c r="F26" s="331"/>
      <c r="G26" s="331"/>
      <c r="H26" s="331"/>
      <c r="I26" s="31">
        <f>'2 Introduc. Datos'!V34</f>
        <v>0</v>
      </c>
      <c r="J26" s="31">
        <f>'2 Introduc. Datos'!W34</f>
        <v>0</v>
      </c>
      <c r="K26" s="31">
        <f>'2 Introduc. Datos'!X34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Observaciones'!I15=0,"",'3 Observaciones'!I15)</f>
        <v/>
      </c>
      <c r="F27" s="305"/>
      <c r="G27" s="305"/>
      <c r="H27" s="305"/>
      <c r="I27" s="29">
        <f>'2 Introduc. Datos'!Y34</f>
        <v>0</v>
      </c>
      <c r="J27" s="29">
        <f>'2 Introduc. Datos'!Z34</f>
        <v>0</v>
      </c>
      <c r="K27" s="29">
        <f>'2 Introduc. Datos'!AA34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Observaciones'!J15=0,"",'3 Observaciones'!J15)</f>
        <v/>
      </c>
      <c r="F28" s="331"/>
      <c r="G28" s="331"/>
      <c r="H28" s="331"/>
      <c r="I28" s="31">
        <f>'2 Introduc. Datos'!AB34</f>
        <v>0</v>
      </c>
      <c r="J28" s="31">
        <f>'2 Introduc. Datos'!AC34</f>
        <v>0</v>
      </c>
      <c r="K28" s="31">
        <f>'2 Introduc. Datos'!AD34</f>
        <v>0</v>
      </c>
      <c r="L28" s="106">
        <f t="shared" si="0"/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Observaciones'!K15=0,"",'3 Observaciones'!K15)</f>
        <v/>
      </c>
      <c r="F29" s="305"/>
      <c r="G29" s="305"/>
      <c r="H29" s="305"/>
      <c r="I29" s="29">
        <f>'2 Introduc. Datos'!AE34</f>
        <v>0</v>
      </c>
      <c r="J29" s="29">
        <f>'2 Introduc. Datos'!AF34</f>
        <v>0</v>
      </c>
      <c r="K29" s="29">
        <f>'2 Introduc. Datos'!AG34</f>
        <v>0</v>
      </c>
      <c r="L29" s="105">
        <f t="shared" si="0"/>
        <v>0</v>
      </c>
    </row>
    <row r="30" spans="1:12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Observaciones'!M15=0,"",'3 Observaciones'!M15)</f>
        <v/>
      </c>
      <c r="F30" s="331"/>
      <c r="G30" s="331"/>
      <c r="H30" s="341"/>
      <c r="I30" s="241">
        <f>'2 Introduc. Datos'!AH34</f>
        <v>0</v>
      </c>
      <c r="J30" s="241">
        <f>'2 Introduc. Datos'!AI34</f>
        <v>0</v>
      </c>
      <c r="K30" s="241">
        <f>'2 Introduc. Datos'!AJ34</f>
        <v>0</v>
      </c>
      <c r="L30" s="106">
        <f t="shared" si="0"/>
        <v>0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181" priority="3" stopIfTrue="1">
      <formula>IF(AND(OR(F18=1,F18=2,F18=3),I21=""),TRUE(),FALSE())</formula>
    </cfRule>
  </conditionalFormatting>
  <conditionalFormatting sqref="I22:K22">
    <cfRule type="expression" dxfId="180" priority="4" stopIfTrue="1">
      <formula>IF(AND(OR(F18=1,F18=2,F18=3),I22=""),TRUE(),FALSE())</formula>
    </cfRule>
  </conditionalFormatting>
  <conditionalFormatting sqref="I23:K23">
    <cfRule type="expression" dxfId="179" priority="5" stopIfTrue="1">
      <formula>IF(AND(OR(F18=1,F18=2,F18=3),I23=""),TRUE(),FALSE())</formula>
    </cfRule>
  </conditionalFormatting>
  <conditionalFormatting sqref="I24:K24">
    <cfRule type="expression" dxfId="178" priority="6" stopIfTrue="1">
      <formula>IF(AND(OR(F18=1,F18=2,F18=3),I24=""),TRUE(),FALSE())</formula>
    </cfRule>
  </conditionalFormatting>
  <conditionalFormatting sqref="I25:K25">
    <cfRule type="expression" dxfId="177" priority="7" stopIfTrue="1">
      <formula>IF(AND(OR(F18=1,F18=2,F18=3),I25=""),TRUE(),FALSE())</formula>
    </cfRule>
  </conditionalFormatting>
  <conditionalFormatting sqref="I26:K26">
    <cfRule type="expression" dxfId="176" priority="8" stopIfTrue="1">
      <formula>IF(AND(OR(F18=1,F18=2,F18=3),I26=""),TRUE(),FALSE())</formula>
    </cfRule>
  </conditionalFormatting>
  <conditionalFormatting sqref="I27:K27">
    <cfRule type="expression" dxfId="175" priority="9" stopIfTrue="1">
      <formula>IF(AND(OR(F18=1,F18=2,F18=3),I27=""),TRUE(),FALSE())</formula>
    </cfRule>
  </conditionalFormatting>
  <conditionalFormatting sqref="I28:K28">
    <cfRule type="expression" dxfId="174" priority="10" stopIfTrue="1">
      <formula>IF(AND(OR(F18=1,F18=2,F18=3),I28=""),TRUE(),FALSE())</formula>
    </cfRule>
  </conditionalFormatting>
  <conditionalFormatting sqref="I29:K29">
    <cfRule type="expression" dxfId="173" priority="11" stopIfTrue="1">
      <formula>IF(AND(OR(F18=1,F18=2,F18=3),I29=""),TRUE(),FALSE())</formula>
    </cfRule>
  </conditionalFormatting>
  <conditionalFormatting sqref="I30:K31">
    <cfRule type="expression" dxfId="172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171" priority="13" stopIfTrue="1" operator="equal">
      <formula>""</formula>
    </cfRule>
  </conditionalFormatting>
  <conditionalFormatting sqref="I31:K31">
    <cfRule type="expression" dxfId="170" priority="2" stopIfTrue="1">
      <formula>IF(AND(OR(F19=1,F19=2,F19=3),I31=""),TRUE(),FALSE())</formula>
    </cfRule>
  </conditionalFormatting>
  <conditionalFormatting sqref="I31:K31">
    <cfRule type="expression" dxfId="169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5" right="0.75" top="1" bottom="1" header="0" footer="0"/>
  <pageSetup paperSize="9" scale="8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8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Datos'!F35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Datos'!B35</f>
        <v>0</v>
      </c>
      <c r="D12" s="319"/>
      <c r="E12" s="319"/>
      <c r="F12" s="319"/>
      <c r="G12" s="19"/>
      <c r="H12" s="20" t="s">
        <v>19</v>
      </c>
      <c r="I12" s="321">
        <f>'2 Introduc. Datos'!A35</f>
        <v>13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Datos'!C35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Datos'!D35</f>
        <v>0</v>
      </c>
      <c r="D16" s="319"/>
      <c r="E16" s="319"/>
      <c r="F16" s="319"/>
      <c r="G16" s="19"/>
      <c r="H16" s="20" t="s">
        <v>20</v>
      </c>
      <c r="I16" s="321">
        <f>'2 Introduc. Datos'!E35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Observaciones'!C16=0,"",'3 Observaciones'!C16)</f>
        <v/>
      </c>
      <c r="F21" s="305"/>
      <c r="G21" s="305"/>
      <c r="H21" s="305"/>
      <c r="I21" s="29">
        <f>'2 Introduc. Datos'!G35</f>
        <v>0</v>
      </c>
      <c r="J21" s="29">
        <f>'2 Introduc. Datos'!H35</f>
        <v>0</v>
      </c>
      <c r="K21" s="29">
        <f>'2 Introduc. Datos'!I35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Observaciones'!D16=0,"",'3 Observaciones'!D16)</f>
        <v/>
      </c>
      <c r="F22" s="331"/>
      <c r="G22" s="331"/>
      <c r="H22" s="331"/>
      <c r="I22" s="31">
        <f>'2 Introduc. Datos'!J35</f>
        <v>0</v>
      </c>
      <c r="J22" s="31">
        <f>'2 Introduc. Datos'!K35</f>
        <v>0</v>
      </c>
      <c r="K22" s="31">
        <f>'2 Introduc. Datos'!L35</f>
        <v>0</v>
      </c>
      <c r="L22" s="106">
        <f t="shared" ref="L22:L30" si="0"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Observaciones'!E16=0,"",'3 Observaciones'!E16)</f>
        <v/>
      </c>
      <c r="F23" s="305"/>
      <c r="G23" s="305"/>
      <c r="H23" s="305"/>
      <c r="I23" s="29">
        <f>'2 Introduc. Datos'!M35</f>
        <v>0</v>
      </c>
      <c r="J23" s="29">
        <f>'2 Introduc. Datos'!N35</f>
        <v>0</v>
      </c>
      <c r="K23" s="29">
        <f>'2 Introduc. Datos'!O35</f>
        <v>0</v>
      </c>
      <c r="L23" s="105">
        <f t="shared" si="0"/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Observaciones'!F16=0,"",'3 Observaciones'!F16)</f>
        <v/>
      </c>
      <c r="F24" s="331"/>
      <c r="G24" s="331"/>
      <c r="H24" s="331"/>
      <c r="I24" s="31">
        <f>'2 Introduc. Datos'!P35</f>
        <v>0</v>
      </c>
      <c r="J24" s="31">
        <f>'2 Introduc. Datos'!Q35</f>
        <v>0</v>
      </c>
      <c r="K24" s="31">
        <f>'2 Introduc. Datos'!R35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Observaciones'!G16=0,"",'3 Observaciones'!G16)</f>
        <v/>
      </c>
      <c r="F25" s="305"/>
      <c r="G25" s="305"/>
      <c r="H25" s="305"/>
      <c r="I25" s="29">
        <f>'2 Introduc. Datos'!S35</f>
        <v>0</v>
      </c>
      <c r="J25" s="29">
        <f>'2 Introduc. Datos'!T35</f>
        <v>0</v>
      </c>
      <c r="K25" s="29">
        <f>'2 Introduc. Datos'!U35</f>
        <v>0</v>
      </c>
      <c r="L25" s="105">
        <f t="shared" si="0"/>
        <v>0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Observaciones'!H16=0,"",'3 Observaciones'!H16)</f>
        <v/>
      </c>
      <c r="F26" s="331"/>
      <c r="G26" s="331"/>
      <c r="H26" s="331"/>
      <c r="I26" s="31">
        <f>'2 Introduc. Datos'!V35</f>
        <v>0</v>
      </c>
      <c r="J26" s="31">
        <f>'2 Introduc. Datos'!W35</f>
        <v>0</v>
      </c>
      <c r="K26" s="31">
        <f>'2 Introduc. Datos'!X35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Observaciones'!I16=0,"",'3 Observaciones'!I16)</f>
        <v/>
      </c>
      <c r="F27" s="305"/>
      <c r="G27" s="305"/>
      <c r="H27" s="305"/>
      <c r="I27" s="29">
        <f>'2 Introduc. Datos'!Y35</f>
        <v>0</v>
      </c>
      <c r="J27" s="29">
        <f>'2 Introduc. Datos'!Z35</f>
        <v>0</v>
      </c>
      <c r="K27" s="29">
        <f>'2 Introduc. Datos'!AA35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Observaciones'!J16=0,"",'3 Observaciones'!J16)</f>
        <v/>
      </c>
      <c r="F28" s="331"/>
      <c r="G28" s="331"/>
      <c r="H28" s="331"/>
      <c r="I28" s="31">
        <f>'2 Introduc. Datos'!AB35</f>
        <v>0</v>
      </c>
      <c r="J28" s="31">
        <f>'2 Introduc. Datos'!AC35</f>
        <v>0</v>
      </c>
      <c r="K28" s="31">
        <f>'2 Introduc. Datos'!AD35</f>
        <v>0</v>
      </c>
      <c r="L28" s="106">
        <f t="shared" si="0"/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Observaciones'!K16=0,"",'3 Observaciones'!K16)</f>
        <v/>
      </c>
      <c r="F29" s="305"/>
      <c r="G29" s="305"/>
      <c r="H29" s="305"/>
      <c r="I29" s="29">
        <f>'2 Introduc. Datos'!AE35</f>
        <v>0</v>
      </c>
      <c r="J29" s="29">
        <f>'2 Introduc. Datos'!AF35</f>
        <v>0</v>
      </c>
      <c r="K29" s="29">
        <f>'2 Introduc. Datos'!AG35</f>
        <v>0</v>
      </c>
      <c r="L29" s="105">
        <f t="shared" si="0"/>
        <v>0</v>
      </c>
    </row>
    <row r="30" spans="1:12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Observaciones'!M16=0,"",'3 Observaciones'!M16)</f>
        <v/>
      </c>
      <c r="F30" s="331"/>
      <c r="G30" s="331"/>
      <c r="H30" s="341"/>
      <c r="I30" s="241">
        <f>'2 Introduc. Datos'!AH35</f>
        <v>0</v>
      </c>
      <c r="J30" s="241">
        <f>'2 Introduc. Datos'!AI35</f>
        <v>0</v>
      </c>
      <c r="K30" s="241">
        <f>'2 Introduc. Datos'!AJ35</f>
        <v>0</v>
      </c>
      <c r="L30" s="106">
        <f t="shared" si="0"/>
        <v>0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  <mergeCell ref="E23:H23"/>
    <mergeCell ref="E24:H24"/>
    <mergeCell ref="E26:H26"/>
    <mergeCell ref="E27:H27"/>
    <mergeCell ref="A28:C28"/>
    <mergeCell ref="A1:B6"/>
    <mergeCell ref="C1:L2"/>
    <mergeCell ref="E3:J4"/>
    <mergeCell ref="F5:I6"/>
    <mergeCell ref="C12:F12"/>
    <mergeCell ref="I8:L8"/>
    <mergeCell ref="I12:L12"/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</mergeCells>
  <phoneticPr fontId="0" type="noConversion"/>
  <conditionalFormatting sqref="I21:K21">
    <cfRule type="expression" dxfId="168" priority="3" stopIfTrue="1">
      <formula>IF(AND(OR(F18=1,F18=2,F18=3),I21=""),TRUE(),FALSE())</formula>
    </cfRule>
  </conditionalFormatting>
  <conditionalFormatting sqref="I22:K22">
    <cfRule type="expression" dxfId="167" priority="4" stopIfTrue="1">
      <formula>IF(AND(OR(F18=1,F18=2,F18=3),I22=""),TRUE(),FALSE())</formula>
    </cfRule>
  </conditionalFormatting>
  <conditionalFormatting sqref="I23:K23">
    <cfRule type="expression" dxfId="166" priority="5" stopIfTrue="1">
      <formula>IF(AND(OR(F18=1,F18=2,F18=3),I23=""),TRUE(),FALSE())</formula>
    </cfRule>
  </conditionalFormatting>
  <conditionalFormatting sqref="I24:K24">
    <cfRule type="expression" dxfId="165" priority="6" stopIfTrue="1">
      <formula>IF(AND(OR(F18=1,F18=2,F18=3),I24=""),TRUE(),FALSE())</formula>
    </cfRule>
  </conditionalFormatting>
  <conditionalFormatting sqref="I25:K25">
    <cfRule type="expression" dxfId="164" priority="7" stopIfTrue="1">
      <formula>IF(AND(OR(F18=1,F18=2,F18=3),I25=""),TRUE(),FALSE())</formula>
    </cfRule>
  </conditionalFormatting>
  <conditionalFormatting sqref="I26:K26">
    <cfRule type="expression" dxfId="163" priority="8" stopIfTrue="1">
      <formula>IF(AND(OR(F18=1,F18=2,F18=3),I26=""),TRUE(),FALSE())</formula>
    </cfRule>
  </conditionalFormatting>
  <conditionalFormatting sqref="I27:K27">
    <cfRule type="expression" dxfId="162" priority="9" stopIfTrue="1">
      <formula>IF(AND(OR(F18=1,F18=2,F18=3),I27=""),TRUE(),FALSE())</formula>
    </cfRule>
  </conditionalFormatting>
  <conditionalFormatting sqref="I28:K28">
    <cfRule type="expression" dxfId="161" priority="10" stopIfTrue="1">
      <formula>IF(AND(OR(F18=1,F18=2,F18=3),I28=""),TRUE(),FALSE())</formula>
    </cfRule>
  </conditionalFormatting>
  <conditionalFormatting sqref="I29:K29">
    <cfRule type="expression" dxfId="160" priority="11" stopIfTrue="1">
      <formula>IF(AND(OR(F18=1,F18=2,F18=3),I29=""),TRUE(),FALSE())</formula>
    </cfRule>
  </conditionalFormatting>
  <conditionalFormatting sqref="I30:K31">
    <cfRule type="expression" dxfId="159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158" priority="13" stopIfTrue="1" operator="equal">
      <formula>""</formula>
    </cfRule>
  </conditionalFormatting>
  <conditionalFormatting sqref="I31:K31">
    <cfRule type="expression" dxfId="157" priority="2" stopIfTrue="1">
      <formula>IF(AND(OR(F19=1,F19=2,F19=3),I31=""),TRUE(),FALSE())</formula>
    </cfRule>
  </conditionalFormatting>
  <conditionalFormatting sqref="I31:K31">
    <cfRule type="expression" dxfId="156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5" right="0.75" top="1" bottom="1" header="0" footer="0"/>
  <pageSetup paperSize="9" scale="81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BG76"/>
  <sheetViews>
    <sheetView tabSelected="1" topLeftCell="A13" zoomScale="50" zoomScaleNormal="50" workbookViewId="0">
      <selection activeCell="AE23" sqref="AE23:AE36"/>
    </sheetView>
  </sheetViews>
  <sheetFormatPr baseColWidth="10" defaultColWidth="9.140625" defaultRowHeight="12.75" x14ac:dyDescent="0.2"/>
  <cols>
    <col min="1" max="1" width="11.42578125" style="42" customWidth="1"/>
    <col min="2" max="2" width="42.42578125" style="42" bestFit="1" customWidth="1"/>
    <col min="3" max="3" width="29.28515625" style="42" customWidth="1"/>
    <col min="4" max="4" width="56.5703125" style="42" bestFit="1" customWidth="1"/>
    <col min="5" max="5" width="34.28515625" style="42" customWidth="1"/>
    <col min="6" max="6" width="13.7109375" style="42" customWidth="1"/>
    <col min="7" max="39" width="5.7109375" style="42" customWidth="1"/>
    <col min="40" max="40" width="10.5703125" style="42" customWidth="1"/>
    <col min="41" max="41" width="29" style="42" customWidth="1"/>
    <col min="42" max="42" width="41.5703125" style="42" customWidth="1"/>
    <col min="43" max="43" width="34.42578125" style="42" customWidth="1"/>
    <col min="44" max="44" width="17" style="42" customWidth="1"/>
    <col min="45" max="45" width="12.140625" style="42" customWidth="1"/>
    <col min="46" max="46" width="44.28515625" style="42" customWidth="1"/>
    <col min="47" max="47" width="12.85546875" style="42" customWidth="1"/>
    <col min="48" max="48" width="11.42578125" style="42" customWidth="1"/>
    <col min="49" max="49" width="37.28515625" style="42" bestFit="1" customWidth="1"/>
    <col min="50" max="50" width="13.42578125" style="42" customWidth="1"/>
    <col min="51" max="51" width="11.42578125" style="42" customWidth="1"/>
    <col min="52" max="52" width="52.7109375" style="42" bestFit="1" customWidth="1"/>
    <col min="53" max="53" width="13.42578125" style="42" bestFit="1" customWidth="1"/>
    <col min="54" max="54" width="11.42578125" style="42" customWidth="1"/>
    <col min="55" max="55" width="52.7109375" style="42" bestFit="1" customWidth="1"/>
    <col min="56" max="56" width="13.42578125" style="42" bestFit="1" customWidth="1"/>
    <col min="57" max="57" width="11.42578125" style="42" customWidth="1"/>
    <col min="58" max="58" width="58.42578125" style="42" bestFit="1" customWidth="1"/>
    <col min="59" max="59" width="13.42578125" style="42" bestFit="1" customWidth="1"/>
    <col min="60" max="256" width="11.42578125" style="42" customWidth="1"/>
    <col min="257" max="16384" width="9.140625" style="42"/>
  </cols>
  <sheetData>
    <row r="1" spans="1:59" ht="13.5" thickBot="1" x14ac:dyDescent="0.25">
      <c r="AQ1" s="43" t="s">
        <v>68</v>
      </c>
      <c r="AR1" s="43"/>
      <c r="AS1" s="43"/>
      <c r="AT1" s="43" t="s">
        <v>69</v>
      </c>
      <c r="AU1" s="43"/>
      <c r="AV1" s="43"/>
      <c r="AW1" s="43" t="s">
        <v>76</v>
      </c>
      <c r="AZ1" s="42" t="s">
        <v>106</v>
      </c>
      <c r="BA1" s="43"/>
      <c r="BC1" s="42" t="s">
        <v>56</v>
      </c>
      <c r="BD1" s="43"/>
      <c r="BF1" s="42" t="s">
        <v>62</v>
      </c>
      <c r="BG1" s="43"/>
    </row>
    <row r="2" spans="1:59" ht="16.5" thickTop="1" thickBot="1" x14ac:dyDescent="0.3">
      <c r="E2" s="60" t="s">
        <v>47</v>
      </c>
      <c r="AQ2" s="171" t="s">
        <v>12</v>
      </c>
      <c r="AR2" s="172" t="s">
        <v>14</v>
      </c>
      <c r="AT2" s="171" t="s">
        <v>12</v>
      </c>
      <c r="AU2" s="172" t="s">
        <v>14</v>
      </c>
      <c r="AW2" s="171" t="s">
        <v>12</v>
      </c>
      <c r="AX2" s="172" t="s">
        <v>14</v>
      </c>
      <c r="AZ2" s="170" t="s">
        <v>12</v>
      </c>
      <c r="BA2" s="26" t="s">
        <v>14</v>
      </c>
      <c r="BC2" s="170" t="s">
        <v>12</v>
      </c>
      <c r="BD2" s="26" t="s">
        <v>14</v>
      </c>
      <c r="BF2" s="170" t="s">
        <v>12</v>
      </c>
      <c r="BG2" s="26" t="s">
        <v>14</v>
      </c>
    </row>
    <row r="3" spans="1:59" ht="15.75" thickTop="1" x14ac:dyDescent="0.2">
      <c r="B3" s="44" t="s">
        <v>15</v>
      </c>
      <c r="C3" s="45"/>
      <c r="D3" s="187"/>
      <c r="E3" s="45"/>
      <c r="AQ3" s="173" t="str">
        <f>'1 Orden Ejercicios'!B4</f>
        <v>Sentado en un grupo durante 1 min, guía a la vista</v>
      </c>
      <c r="AR3" s="174">
        <f>'1 Orden Ejercicios'!C4</f>
        <v>3</v>
      </c>
      <c r="AT3" s="173" t="str">
        <f>'1 Orden Ejercicios'!B18</f>
        <v>Tumbado en grupo durante 2 min , guías fuera de la vista</v>
      </c>
      <c r="AU3" s="174">
        <f>'1 Orden Ejercicios'!C18</f>
        <v>3</v>
      </c>
      <c r="AW3" s="173" t="str">
        <f>'1 Orden Ejercicios'!B31</f>
        <v>Sentado en grupo durante 2 min, guías fuera de la vista</v>
      </c>
      <c r="AX3" s="174">
        <f>'1 Orden Ejercicios'!C31</f>
        <v>2</v>
      </c>
      <c r="AZ3" s="46" t="s">
        <v>70</v>
      </c>
      <c r="BA3" s="28">
        <v>3</v>
      </c>
      <c r="BC3" s="46" t="s">
        <v>57</v>
      </c>
      <c r="BD3" s="28">
        <v>1</v>
      </c>
      <c r="BF3" s="46" t="s">
        <v>57</v>
      </c>
      <c r="BG3" s="28">
        <v>1</v>
      </c>
    </row>
    <row r="4" spans="1:59" ht="15" x14ac:dyDescent="0.2">
      <c r="B4" s="47"/>
      <c r="C4" s="47"/>
      <c r="D4" s="188"/>
      <c r="E4" s="48"/>
      <c r="F4" s="47"/>
      <c r="G4" s="47"/>
      <c r="H4" s="47"/>
      <c r="I4" s="43"/>
      <c r="AQ4" s="175" t="str">
        <f>'1 Orden Ejercicios'!B5</f>
        <v>Junto</v>
      </c>
      <c r="AR4" s="229">
        <f>'1 Orden Ejercicios'!C5</f>
        <v>4</v>
      </c>
      <c r="AT4" s="175" t="str">
        <f>'1 Orden Ejercicios'!B19</f>
        <v>Junto</v>
      </c>
      <c r="AU4" s="229">
        <f>'1 Orden Ejercicios'!C19</f>
        <v>4</v>
      </c>
      <c r="AW4" s="49" t="str">
        <f>'1 Orden Ejercicios'!B32</f>
        <v>Tumbado en grupo durante 1 minuto y llamada</v>
      </c>
      <c r="AX4" s="50">
        <f>'1 Orden Ejercicios'!C32</f>
        <v>2</v>
      </c>
      <c r="AZ4" s="49" t="s">
        <v>107</v>
      </c>
      <c r="BA4" s="50">
        <v>4</v>
      </c>
      <c r="BC4" s="49" t="s">
        <v>58</v>
      </c>
      <c r="BD4" s="50">
        <v>1</v>
      </c>
      <c r="BF4" s="49" t="s">
        <v>63</v>
      </c>
      <c r="BG4" s="50">
        <v>1</v>
      </c>
    </row>
    <row r="5" spans="1:59" ht="15" x14ac:dyDescent="0.2">
      <c r="B5" s="44" t="s">
        <v>16</v>
      </c>
      <c r="C5" s="51"/>
      <c r="D5" s="189"/>
      <c r="E5" s="48"/>
      <c r="F5" s="48"/>
      <c r="G5" s="48"/>
      <c r="H5" s="48"/>
      <c r="I5" s="43"/>
      <c r="AQ5" s="173" t="str">
        <f>'1 Orden Ejercicios'!B6</f>
        <v>De pie o sentado o tumbado sobre la marcha</v>
      </c>
      <c r="AR5" s="174">
        <f>'1 Orden Ejercicios'!C6</f>
        <v>3</v>
      </c>
      <c r="AT5" s="173" t="str">
        <f>'1 Orden Ejercicios'!B20</f>
        <v>De pie/sentado/tumbado sobre la marcha</v>
      </c>
      <c r="AU5" s="174">
        <f>'1 Orden Ejercicios'!C20</f>
        <v>3</v>
      </c>
      <c r="AW5" s="173" t="str">
        <f>'1 Orden Ejercicios'!B33</f>
        <v>Junto</v>
      </c>
      <c r="AX5" s="174">
        <f>'1 Orden Ejercicios'!C33</f>
        <v>4</v>
      </c>
      <c r="AZ5" s="46" t="s">
        <v>11</v>
      </c>
      <c r="BA5" s="28">
        <v>4</v>
      </c>
      <c r="BC5" s="46" t="s">
        <v>59</v>
      </c>
      <c r="BD5" s="28">
        <v>1</v>
      </c>
      <c r="BF5" s="46" t="s">
        <v>59</v>
      </c>
      <c r="BG5" s="28">
        <v>1</v>
      </c>
    </row>
    <row r="6" spans="1:59" ht="15" x14ac:dyDescent="0.2">
      <c r="B6" s="52"/>
      <c r="C6" s="52"/>
      <c r="D6" s="190"/>
      <c r="E6" s="52"/>
      <c r="F6" s="52"/>
      <c r="G6" s="52"/>
      <c r="AQ6" s="175" t="str">
        <f>'1 Orden Ejercicios'!B7</f>
        <v>Llamada</v>
      </c>
      <c r="AR6" s="229">
        <f>'1 Orden Ejercicios'!C7</f>
        <v>4</v>
      </c>
      <c r="AT6" s="175" t="str">
        <f>'1 Orden Ejercicios'!B21</f>
        <v>Llamada con parada de pie</v>
      </c>
      <c r="AU6" s="229">
        <f>'1 Orden Ejercicios'!C21</f>
        <v>3</v>
      </c>
      <c r="AW6" s="49" t="str">
        <f>'1 Orden Ejercicios'!B34</f>
        <v>De pie, sentado y tumbado sobre la marcha</v>
      </c>
      <c r="AX6" s="50">
        <f>'1 Orden Ejercicios'!C34</f>
        <v>3</v>
      </c>
      <c r="AZ6" s="49" t="s">
        <v>108</v>
      </c>
      <c r="BA6" s="50">
        <v>4</v>
      </c>
      <c r="BC6" s="49" t="s">
        <v>60</v>
      </c>
      <c r="BD6" s="50">
        <v>1</v>
      </c>
      <c r="BF6" s="49" t="s">
        <v>4</v>
      </c>
      <c r="BG6" s="50">
        <v>1</v>
      </c>
    </row>
    <row r="7" spans="1:59" ht="15" x14ac:dyDescent="0.2">
      <c r="B7" s="44" t="s">
        <v>7</v>
      </c>
      <c r="C7" s="44"/>
      <c r="D7" s="191">
        <v>1</v>
      </c>
      <c r="AQ7" s="173" t="str">
        <f>'1 Orden Ejercicios'!B8</f>
        <v>Envío al cuadrado y tumbado</v>
      </c>
      <c r="AR7" s="174">
        <f>'1 Orden Ejercicios'!C8</f>
        <v>4</v>
      </c>
      <c r="AT7" s="173" t="str">
        <f>'1 Orden Ejercicios'!B22</f>
        <v>Envío con tumbado y llamada</v>
      </c>
      <c r="AU7" s="174">
        <f>'1 Orden Ejercicios'!C22</f>
        <v>4</v>
      </c>
      <c r="AW7" s="173" t="str">
        <f>'1 Orden Ejercicios'!B35</f>
        <v>Llamada con parada de pie, sentado y tumbado</v>
      </c>
      <c r="AX7" s="174">
        <f>'1 Orden Ejercicios'!C35</f>
        <v>3</v>
      </c>
      <c r="AZ7" s="46" t="s">
        <v>71</v>
      </c>
      <c r="BA7" s="28">
        <v>4</v>
      </c>
      <c r="BC7" s="46" t="s">
        <v>61</v>
      </c>
      <c r="BD7" s="28">
        <v>1</v>
      </c>
      <c r="BF7" s="46" t="s">
        <v>60</v>
      </c>
      <c r="BG7" s="28">
        <v>1</v>
      </c>
    </row>
    <row r="8" spans="1:59" ht="15" x14ac:dyDescent="0.2">
      <c r="D8" s="192"/>
      <c r="E8" s="47"/>
      <c r="F8" s="47"/>
      <c r="G8" s="47"/>
      <c r="H8" s="43"/>
      <c r="AQ8" s="175" t="str">
        <f>'1 Orden Ejercicios'!B9</f>
        <v>Control a distancia</v>
      </c>
      <c r="AR8" s="229">
        <f>'1 Orden Ejercicios'!C9</f>
        <v>4</v>
      </c>
      <c r="AT8" s="175" t="str">
        <f>'1 Orden Ejercicios'!B23</f>
        <v>Cobro con direcciones</v>
      </c>
      <c r="AU8" s="229">
        <f>'1 Orden Ejercicios'!C23</f>
        <v>3</v>
      </c>
      <c r="AW8" s="49" t="str">
        <f>'1 Orden Ejercicios'!B36</f>
        <v>Envio direccionado con tumbado y llamada</v>
      </c>
      <c r="AX8" s="50">
        <f>'1 Orden Ejercicios'!C36</f>
        <v>4</v>
      </c>
      <c r="AZ8" s="49" t="s">
        <v>109</v>
      </c>
      <c r="BA8" s="53">
        <v>4</v>
      </c>
      <c r="BC8" s="49" t="s">
        <v>67</v>
      </c>
      <c r="BD8" s="53"/>
      <c r="BF8" s="49" t="s">
        <v>64</v>
      </c>
      <c r="BG8" s="53">
        <v>1</v>
      </c>
    </row>
    <row r="9" spans="1:59" ht="15" x14ac:dyDescent="0.2">
      <c r="B9" s="54" t="s">
        <v>18</v>
      </c>
      <c r="C9" s="55"/>
      <c r="D9" s="193"/>
      <c r="AQ9" s="173" t="str">
        <f>'1 Orden Ejercicios'!B10</f>
        <v>Cobro y salto de una valla</v>
      </c>
      <c r="AR9" s="174">
        <f>'1 Orden Ejercicios'!C10</f>
        <v>4</v>
      </c>
      <c r="AT9" s="173" t="str">
        <f>'1 Orden Ejercicios'!B24</f>
        <v>Discriminación olfativa y cobro</v>
      </c>
      <c r="AU9" s="174">
        <f>'1 Orden Ejercicios'!C24</f>
        <v>3</v>
      </c>
      <c r="AW9" s="173" t="str">
        <f>'1 Orden Ejercicios'!B37</f>
        <v>Cobro con direcciones</v>
      </c>
      <c r="AX9" s="174">
        <f>'1 Orden Ejercicios'!C37</f>
        <v>3</v>
      </c>
      <c r="AZ9" s="46" t="s">
        <v>110</v>
      </c>
      <c r="BA9" s="28">
        <v>4</v>
      </c>
      <c r="BC9" s="46" t="s">
        <v>67</v>
      </c>
      <c r="BD9" s="28"/>
      <c r="BF9" s="46" t="s">
        <v>65</v>
      </c>
      <c r="BG9" s="28">
        <v>1</v>
      </c>
    </row>
    <row r="10" spans="1:59" ht="15.75" x14ac:dyDescent="0.25">
      <c r="B10" s="56"/>
      <c r="C10" s="57"/>
      <c r="D10" s="194"/>
      <c r="AQ10" s="175" t="str">
        <f>'1 Orden Ejercicios'!B11</f>
        <v>Envío alrededor de un grupo de conos / barril y vuelta</v>
      </c>
      <c r="AR10" s="229">
        <f>'1 Orden Ejercicios'!C11</f>
        <v>4</v>
      </c>
      <c r="AT10" s="175" t="str">
        <f>'1 Orden Ejercicios'!B25</f>
        <v>Control a distancia</v>
      </c>
      <c r="AU10" s="229">
        <f>'1 Orden Ejercicios'!C25</f>
        <v>4</v>
      </c>
      <c r="AW10" s="49" t="str">
        <f>'1 Orden Ejercicios'!B38</f>
        <v>Envío alrededor de un grupo de conos, parada (parada de pie, sentado y tumbado), cobro y salto</v>
      </c>
      <c r="AX10" s="50">
        <f>'1 Orden Ejercicios'!C38</f>
        <v>4</v>
      </c>
      <c r="AZ10" s="49" t="s">
        <v>111</v>
      </c>
      <c r="BA10" s="53">
        <v>3</v>
      </c>
      <c r="BC10" s="49" t="s">
        <v>67</v>
      </c>
      <c r="BD10" s="53"/>
      <c r="BF10" s="49" t="s">
        <v>67</v>
      </c>
      <c r="BG10" s="53"/>
    </row>
    <row r="11" spans="1:59" ht="15" x14ac:dyDescent="0.2">
      <c r="B11" s="56" t="s">
        <v>41</v>
      </c>
      <c r="C11" s="57"/>
      <c r="D11" s="237"/>
      <c r="AQ11" s="261" t="str">
        <f>'1 Orden Ejercicios'!B12</f>
        <v>Impresión general</v>
      </c>
      <c r="AR11" s="262">
        <f>'1 Orden Ejercicios'!C12</f>
        <v>2</v>
      </c>
      <c r="AT11" s="173" t="str">
        <f>'1 Orden Ejercicios'!B26</f>
        <v>Envío alrededor de un grupo de conos / barril y vuelta</v>
      </c>
      <c r="AU11" s="174">
        <f>'1 Orden Ejercicios'!C26</f>
        <v>3</v>
      </c>
      <c r="AW11" s="173" t="str">
        <f>'1 Orden Ejercicios'!B39</f>
        <v>Discriminación olfativa y cobro</v>
      </c>
      <c r="AX11" s="174">
        <f>'1 Orden Ejercicios'!C39</f>
        <v>3</v>
      </c>
      <c r="AZ11" s="46" t="s">
        <v>72</v>
      </c>
      <c r="BA11" s="28">
        <v>2</v>
      </c>
      <c r="BC11" s="46" t="s">
        <v>67</v>
      </c>
      <c r="BD11" s="28"/>
      <c r="BF11" s="46" t="s">
        <v>67</v>
      </c>
      <c r="BG11" s="28"/>
    </row>
    <row r="12" spans="1:59" ht="15.75" thickBot="1" x14ac:dyDescent="0.25">
      <c r="B12" s="56"/>
      <c r="C12" s="57"/>
      <c r="D12" s="196"/>
      <c r="AQ12" s="265"/>
      <c r="AR12" s="266"/>
      <c r="AT12" s="274" t="str">
        <f>'1 Orden Ejercicios'!B27</f>
        <v>Impresión general</v>
      </c>
      <c r="AU12" s="275">
        <f>'1 Orden Ejercicios'!C27</f>
        <v>2</v>
      </c>
      <c r="AW12" s="270" t="str">
        <f>'1 Orden Ejercicios'!B40</f>
        <v>Control a distancia</v>
      </c>
      <c r="AX12" s="271">
        <f>'1 Orden Ejercicios'!C40</f>
        <v>4</v>
      </c>
      <c r="AZ12" s="49"/>
      <c r="BA12" s="114"/>
      <c r="BC12" s="49" t="s">
        <v>67</v>
      </c>
      <c r="BD12" s="114"/>
      <c r="BF12" s="49" t="s">
        <v>67</v>
      </c>
      <c r="BG12" s="114"/>
    </row>
    <row r="13" spans="1:59" ht="15.75" thickTop="1" x14ac:dyDescent="0.2">
      <c r="B13" s="56" t="s">
        <v>42</v>
      </c>
      <c r="C13" s="57"/>
      <c r="D13" s="195"/>
      <c r="AQ13" s="263"/>
      <c r="AR13" s="264"/>
      <c r="AT13" s="272"/>
      <c r="AU13" s="273"/>
      <c r="AW13" s="272"/>
      <c r="AX13" s="273"/>
      <c r="AZ13" s="173"/>
      <c r="BA13" s="174"/>
      <c r="BC13" s="173" t="s">
        <v>67</v>
      </c>
      <c r="BD13" s="174"/>
      <c r="BF13" s="173" t="s">
        <v>67</v>
      </c>
      <c r="BG13" s="174"/>
    </row>
    <row r="14" spans="1:59" ht="15.75" x14ac:dyDescent="0.25">
      <c r="B14" s="56"/>
      <c r="C14" s="57"/>
      <c r="D14" s="194"/>
      <c r="AR14" s="104"/>
    </row>
    <row r="15" spans="1:59" ht="15.75" thickBot="1" x14ac:dyDescent="0.25">
      <c r="B15" s="56" t="s">
        <v>45</v>
      </c>
      <c r="C15" s="57"/>
      <c r="D15" s="197"/>
    </row>
    <row r="16" spans="1:59" ht="13.5" thickTop="1" x14ac:dyDescent="0.2">
      <c r="A16" s="42" t="s">
        <v>106</v>
      </c>
      <c r="D16" s="57"/>
    </row>
    <row r="17" spans="1:42" x14ac:dyDescent="0.2">
      <c r="A17" s="42" t="s">
        <v>56</v>
      </c>
      <c r="B17" s="42">
        <v>1</v>
      </c>
      <c r="D17" s="43"/>
      <c r="E17" s="43"/>
      <c r="F17" s="43"/>
      <c r="G17" s="43"/>
      <c r="H17" s="43"/>
    </row>
    <row r="18" spans="1:42" x14ac:dyDescent="0.2">
      <c r="A18" s="42" t="s">
        <v>62</v>
      </c>
      <c r="B18" s="42">
        <v>2</v>
      </c>
      <c r="F18" s="116" t="s">
        <v>56</v>
      </c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</row>
    <row r="19" spans="1:42" x14ac:dyDescent="0.2">
      <c r="A19" s="42" t="s">
        <v>68</v>
      </c>
      <c r="B19" s="42">
        <v>3</v>
      </c>
      <c r="F19" s="116" t="s">
        <v>62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</row>
    <row r="20" spans="1:42" x14ac:dyDescent="0.2">
      <c r="A20" s="42" t="s">
        <v>69</v>
      </c>
      <c r="F20" s="116" t="s">
        <v>66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N20" s="42" t="s">
        <v>46</v>
      </c>
    </row>
    <row r="21" spans="1:42" ht="13.5" thickBot="1" x14ac:dyDescent="0.25">
      <c r="A21" s="42" t="s">
        <v>76</v>
      </c>
      <c r="H21" s="104" t="s">
        <v>27</v>
      </c>
      <c r="I21" s="104"/>
      <c r="J21" s="104"/>
      <c r="K21" s="104" t="s">
        <v>28</v>
      </c>
      <c r="L21" s="104"/>
      <c r="M21" s="104"/>
      <c r="N21" s="104" t="s">
        <v>29</v>
      </c>
      <c r="O21" s="104"/>
      <c r="P21" s="104"/>
      <c r="Q21" s="104" t="s">
        <v>30</v>
      </c>
      <c r="R21" s="104"/>
      <c r="S21" s="104"/>
      <c r="T21" s="104" t="s">
        <v>31</v>
      </c>
      <c r="U21" s="104"/>
      <c r="V21" s="104"/>
      <c r="W21" s="104" t="s">
        <v>32</v>
      </c>
      <c r="X21" s="104"/>
      <c r="Y21" s="104"/>
      <c r="Z21" s="104" t="s">
        <v>33</v>
      </c>
      <c r="AA21" s="104"/>
      <c r="AB21" s="104"/>
      <c r="AC21" s="104" t="s">
        <v>34</v>
      </c>
      <c r="AD21" s="104"/>
      <c r="AE21" s="104"/>
      <c r="AF21" s="104" t="s">
        <v>35</v>
      </c>
      <c r="AG21" s="104"/>
      <c r="AH21" s="104"/>
      <c r="AI21" s="104" t="s">
        <v>36</v>
      </c>
      <c r="AJ21" s="104"/>
      <c r="AK21" s="104"/>
      <c r="AL21" s="104" t="s">
        <v>86</v>
      </c>
      <c r="AM21" s="104"/>
      <c r="AN21" s="104"/>
    </row>
    <row r="22" spans="1:42" ht="13.5" thickBot="1" x14ac:dyDescent="0.25">
      <c r="A22" s="59" t="s">
        <v>40</v>
      </c>
      <c r="B22" s="292" t="s">
        <v>37</v>
      </c>
      <c r="C22" s="294" t="s">
        <v>38</v>
      </c>
      <c r="D22" s="291" t="s">
        <v>39</v>
      </c>
      <c r="E22" s="124" t="s">
        <v>26</v>
      </c>
      <c r="F22" s="125" t="s">
        <v>25</v>
      </c>
      <c r="G22" s="120" t="s">
        <v>0</v>
      </c>
      <c r="H22" s="120" t="s">
        <v>1</v>
      </c>
      <c r="I22" s="120" t="s">
        <v>2</v>
      </c>
      <c r="J22" s="120" t="s">
        <v>0</v>
      </c>
      <c r="K22" s="120" t="s">
        <v>1</v>
      </c>
      <c r="L22" s="120" t="s">
        <v>2</v>
      </c>
      <c r="M22" s="120" t="s">
        <v>0</v>
      </c>
      <c r="N22" s="120" t="s">
        <v>1</v>
      </c>
      <c r="O22" s="120" t="s">
        <v>2</v>
      </c>
      <c r="P22" s="120" t="s">
        <v>0</v>
      </c>
      <c r="Q22" s="120" t="s">
        <v>1</v>
      </c>
      <c r="R22" s="120" t="s">
        <v>2</v>
      </c>
      <c r="S22" s="120" t="s">
        <v>0</v>
      </c>
      <c r="T22" s="120" t="s">
        <v>1</v>
      </c>
      <c r="U22" s="120" t="s">
        <v>2</v>
      </c>
      <c r="V22" s="120" t="s">
        <v>0</v>
      </c>
      <c r="W22" s="120" t="s">
        <v>1</v>
      </c>
      <c r="X22" s="120" t="s">
        <v>2</v>
      </c>
      <c r="Y22" s="120" t="s">
        <v>0</v>
      </c>
      <c r="Z22" s="120" t="s">
        <v>1</v>
      </c>
      <c r="AA22" s="120" t="s">
        <v>2</v>
      </c>
      <c r="AB22" s="120" t="s">
        <v>0</v>
      </c>
      <c r="AC22" s="120" t="s">
        <v>1</v>
      </c>
      <c r="AD22" s="120" t="s">
        <v>2</v>
      </c>
      <c r="AE22" s="120" t="s">
        <v>0</v>
      </c>
      <c r="AF22" s="120" t="s">
        <v>1</v>
      </c>
      <c r="AG22" s="120" t="s">
        <v>2</v>
      </c>
      <c r="AH22" s="120" t="s">
        <v>0</v>
      </c>
      <c r="AI22" s="120" t="s">
        <v>1</v>
      </c>
      <c r="AJ22" s="158" t="s">
        <v>2</v>
      </c>
      <c r="AK22" s="120" t="s">
        <v>0</v>
      </c>
      <c r="AL22" s="120" t="s">
        <v>1</v>
      </c>
      <c r="AM22" s="158" t="s">
        <v>2</v>
      </c>
      <c r="AN22" s="159" t="s">
        <v>43</v>
      </c>
      <c r="AO22" s="160" t="s">
        <v>44</v>
      </c>
      <c r="AP22" s="57"/>
    </row>
    <row r="23" spans="1:42" ht="15.75" thickTop="1" x14ac:dyDescent="0.25">
      <c r="A23" s="109">
        <v>1</v>
      </c>
      <c r="B23" s="285"/>
      <c r="C23" s="293"/>
      <c r="D23" s="287"/>
      <c r="E23" s="277"/>
      <c r="F23" s="137" t="s">
        <v>106</v>
      </c>
      <c r="G23" s="132"/>
      <c r="H23" s="145"/>
      <c r="I23" s="140"/>
      <c r="J23" s="144"/>
      <c r="K23" s="145"/>
      <c r="L23" s="146"/>
      <c r="M23" s="132"/>
      <c r="N23" s="145"/>
      <c r="O23" s="140"/>
      <c r="P23" s="144"/>
      <c r="Q23" s="145"/>
      <c r="R23" s="146"/>
      <c r="S23" s="132"/>
      <c r="T23" s="145"/>
      <c r="U23" s="140"/>
      <c r="V23" s="144"/>
      <c r="W23" s="145"/>
      <c r="X23" s="146"/>
      <c r="Y23" s="132"/>
      <c r="Z23" s="122"/>
      <c r="AA23" s="153"/>
      <c r="AB23" s="144"/>
      <c r="AC23" s="145"/>
      <c r="AD23" s="156"/>
      <c r="AE23" s="144"/>
      <c r="AF23" s="145"/>
      <c r="AG23" s="156"/>
      <c r="AH23" s="144"/>
      <c r="AI23" s="145"/>
      <c r="AJ23" s="156"/>
      <c r="AK23" s="144"/>
      <c r="AL23" s="145"/>
      <c r="AM23" s="156"/>
      <c r="AN23" s="161">
        <f>'1'!$L$33</f>
        <v>0</v>
      </c>
      <c r="AO23" s="162" t="str">
        <f>'1'!J37</f>
        <v>NO CLASIFICADO</v>
      </c>
      <c r="AP23" s="62"/>
    </row>
    <row r="24" spans="1:42" ht="14.25" x14ac:dyDescent="0.2">
      <c r="A24" s="110">
        <v>2</v>
      </c>
      <c r="B24" s="286"/>
      <c r="C24" s="290"/>
      <c r="D24" s="288"/>
      <c r="E24" s="278"/>
      <c r="F24" s="136" t="s">
        <v>106</v>
      </c>
      <c r="G24" s="133"/>
      <c r="H24" s="7"/>
      <c r="I24" s="141"/>
      <c r="J24" s="147"/>
      <c r="K24" s="7"/>
      <c r="L24" s="126"/>
      <c r="M24" s="133"/>
      <c r="N24" s="7"/>
      <c r="O24" s="141"/>
      <c r="P24" s="147"/>
      <c r="Q24" s="7"/>
      <c r="R24" s="126"/>
      <c r="S24" s="133"/>
      <c r="T24" s="7"/>
      <c r="U24" s="141"/>
      <c r="V24" s="147"/>
      <c r="W24" s="7"/>
      <c r="X24" s="126"/>
      <c r="Y24" s="133"/>
      <c r="Z24" s="7"/>
      <c r="AA24" s="141"/>
      <c r="AB24" s="147"/>
      <c r="AC24" s="7"/>
      <c r="AD24" s="126"/>
      <c r="AE24" s="147"/>
      <c r="AF24" s="7"/>
      <c r="AG24" s="126"/>
      <c r="AH24" s="147"/>
      <c r="AI24" s="7"/>
      <c r="AJ24" s="126"/>
      <c r="AK24" s="147"/>
      <c r="AL24" s="7"/>
      <c r="AM24" s="126"/>
      <c r="AN24" s="161">
        <f>'2'!L33</f>
        <v>0</v>
      </c>
      <c r="AO24" s="162" t="str">
        <f>'2'!J37</f>
        <v>NO CLASIFICADO</v>
      </c>
      <c r="AP24" s="62"/>
    </row>
    <row r="25" spans="1:42" ht="15" x14ac:dyDescent="0.25">
      <c r="A25" s="111">
        <v>3</v>
      </c>
      <c r="B25" s="285"/>
      <c r="C25" s="289"/>
      <c r="D25" s="287"/>
      <c r="E25" s="277"/>
      <c r="F25" s="138" t="s">
        <v>106</v>
      </c>
      <c r="G25" s="134"/>
      <c r="H25" s="238"/>
      <c r="I25" s="142"/>
      <c r="J25" s="148"/>
      <c r="K25" s="238"/>
      <c r="L25" s="149"/>
      <c r="M25" s="134"/>
      <c r="N25" s="238"/>
      <c r="O25" s="142"/>
      <c r="P25" s="148"/>
      <c r="Q25" s="238"/>
      <c r="R25" s="149"/>
      <c r="S25" s="134"/>
      <c r="T25" s="238"/>
      <c r="U25" s="142"/>
      <c r="V25" s="148"/>
      <c r="W25" s="121"/>
      <c r="X25" s="152"/>
      <c r="Y25" s="134"/>
      <c r="Z25" s="121"/>
      <c r="AA25" s="154"/>
      <c r="AB25" s="148"/>
      <c r="AC25" s="121"/>
      <c r="AD25" s="127"/>
      <c r="AE25" s="148"/>
      <c r="AF25" s="121"/>
      <c r="AG25" s="127"/>
      <c r="AH25" s="148"/>
      <c r="AI25" s="121"/>
      <c r="AJ25" s="127"/>
      <c r="AK25" s="148"/>
      <c r="AL25" s="121"/>
      <c r="AM25" s="127"/>
      <c r="AN25" s="161">
        <f>'3'!$L$33</f>
        <v>0</v>
      </c>
      <c r="AO25" s="162" t="str">
        <f>'3'!J37</f>
        <v>NO CLASIFICADO</v>
      </c>
      <c r="AP25" s="62"/>
    </row>
    <row r="26" spans="1:42" ht="14.25" x14ac:dyDescent="0.2">
      <c r="A26" s="110">
        <v>4</v>
      </c>
      <c r="B26" s="286"/>
      <c r="C26" s="290"/>
      <c r="D26" s="288"/>
      <c r="E26" s="278"/>
      <c r="F26" s="136" t="s">
        <v>106</v>
      </c>
      <c r="G26" s="133"/>
      <c r="H26" s="7"/>
      <c r="I26" s="141"/>
      <c r="J26" s="147"/>
      <c r="K26" s="7"/>
      <c r="L26" s="126"/>
      <c r="M26" s="133"/>
      <c r="N26" s="7"/>
      <c r="O26" s="141"/>
      <c r="P26" s="147"/>
      <c r="Q26" s="7"/>
      <c r="R26" s="126"/>
      <c r="S26" s="133"/>
      <c r="T26" s="7"/>
      <c r="U26" s="141"/>
      <c r="V26" s="147"/>
      <c r="W26" s="7"/>
      <c r="X26" s="126"/>
      <c r="Y26" s="133"/>
      <c r="Z26" s="7"/>
      <c r="AA26" s="141"/>
      <c r="AB26" s="147"/>
      <c r="AC26" s="7"/>
      <c r="AD26" s="126"/>
      <c r="AE26" s="147"/>
      <c r="AF26" s="7"/>
      <c r="AG26" s="126"/>
      <c r="AH26" s="147"/>
      <c r="AI26" s="7"/>
      <c r="AJ26" s="126"/>
      <c r="AK26" s="147"/>
      <c r="AL26" s="7"/>
      <c r="AM26" s="126"/>
      <c r="AN26" s="161">
        <f>'4'!$L$33</f>
        <v>0</v>
      </c>
      <c r="AO26" s="162" t="str">
        <f>'4'!J37</f>
        <v>NO CLASIFICADO</v>
      </c>
      <c r="AP26" s="62"/>
    </row>
    <row r="27" spans="1:42" ht="15" x14ac:dyDescent="0.25">
      <c r="A27" s="111">
        <v>5</v>
      </c>
      <c r="B27" s="285"/>
      <c r="C27" s="289"/>
      <c r="D27" s="287"/>
      <c r="E27" s="277"/>
      <c r="F27" s="138" t="s">
        <v>106</v>
      </c>
      <c r="G27" s="134"/>
      <c r="H27" s="238"/>
      <c r="I27" s="142"/>
      <c r="J27" s="148"/>
      <c r="K27" s="238"/>
      <c r="L27" s="149"/>
      <c r="M27" s="134"/>
      <c r="N27" s="238"/>
      <c r="O27" s="142"/>
      <c r="P27" s="148"/>
      <c r="Q27" s="238"/>
      <c r="R27" s="149"/>
      <c r="S27" s="134"/>
      <c r="T27" s="238"/>
      <c r="U27" s="142"/>
      <c r="V27" s="148"/>
      <c r="W27" s="121"/>
      <c r="X27" s="152"/>
      <c r="Y27" s="134"/>
      <c r="Z27" s="121"/>
      <c r="AA27" s="154"/>
      <c r="AB27" s="148"/>
      <c r="AC27" s="121"/>
      <c r="AD27" s="127"/>
      <c r="AE27" s="148"/>
      <c r="AF27" s="121"/>
      <c r="AG27" s="127"/>
      <c r="AH27" s="148"/>
      <c r="AI27" s="121"/>
      <c r="AJ27" s="127"/>
      <c r="AK27" s="148"/>
      <c r="AL27" s="121"/>
      <c r="AM27" s="127"/>
      <c r="AN27" s="161">
        <f>'5'!$L$33</f>
        <v>0</v>
      </c>
      <c r="AO27" s="162" t="str">
        <f>'5'!J37</f>
        <v>NO CLASIFICADO</v>
      </c>
      <c r="AP27" s="62"/>
    </row>
    <row r="28" spans="1:42" ht="14.25" x14ac:dyDescent="0.2">
      <c r="A28" s="110">
        <v>6</v>
      </c>
      <c r="B28" s="286"/>
      <c r="C28" s="290"/>
      <c r="D28" s="288"/>
      <c r="E28" s="278"/>
      <c r="F28" s="255" t="s">
        <v>106</v>
      </c>
      <c r="G28" s="133"/>
      <c r="H28" s="7"/>
      <c r="I28" s="141"/>
      <c r="J28" s="147"/>
      <c r="K28" s="7"/>
      <c r="L28" s="126"/>
      <c r="M28" s="133"/>
      <c r="N28" s="7"/>
      <c r="O28" s="141"/>
      <c r="P28" s="147"/>
      <c r="Q28" s="7"/>
      <c r="R28" s="126"/>
      <c r="S28" s="133"/>
      <c r="T28" s="7"/>
      <c r="U28" s="141"/>
      <c r="V28" s="147"/>
      <c r="W28" s="7"/>
      <c r="X28" s="126"/>
      <c r="Y28" s="133"/>
      <c r="Z28" s="7"/>
      <c r="AA28" s="141"/>
      <c r="AB28" s="147"/>
      <c r="AC28" s="7"/>
      <c r="AD28" s="126"/>
      <c r="AE28" s="147"/>
      <c r="AF28" s="7"/>
      <c r="AG28" s="126"/>
      <c r="AH28" s="147"/>
      <c r="AI28" s="7"/>
      <c r="AJ28" s="126"/>
      <c r="AK28" s="147"/>
      <c r="AL28" s="7"/>
      <c r="AM28" s="126"/>
      <c r="AN28" s="161">
        <f>'6'!$L$33</f>
        <v>0</v>
      </c>
      <c r="AO28" s="162" t="str">
        <f>'6'!J37</f>
        <v>NO CLASIFICADO</v>
      </c>
      <c r="AP28" s="62"/>
    </row>
    <row r="29" spans="1:42" ht="15" x14ac:dyDescent="0.25">
      <c r="A29" s="111">
        <v>7</v>
      </c>
      <c r="B29" s="285"/>
      <c r="C29" s="289"/>
      <c r="D29" s="287"/>
      <c r="E29" s="277"/>
      <c r="F29" s="138" t="s">
        <v>106</v>
      </c>
      <c r="G29" s="134"/>
      <c r="H29" s="238"/>
      <c r="I29" s="142"/>
      <c r="J29" s="148"/>
      <c r="K29" s="238"/>
      <c r="L29" s="149"/>
      <c r="M29" s="134"/>
      <c r="N29" s="238"/>
      <c r="O29" s="142"/>
      <c r="P29" s="148"/>
      <c r="Q29" s="238"/>
      <c r="R29" s="149"/>
      <c r="S29" s="134"/>
      <c r="T29" s="238"/>
      <c r="U29" s="142"/>
      <c r="V29" s="148"/>
      <c r="W29" s="121"/>
      <c r="X29" s="152"/>
      <c r="Y29" s="134"/>
      <c r="Z29" s="121"/>
      <c r="AA29" s="154"/>
      <c r="AB29" s="148"/>
      <c r="AC29" s="121"/>
      <c r="AD29" s="127"/>
      <c r="AE29" s="148"/>
      <c r="AF29" s="121"/>
      <c r="AG29" s="127"/>
      <c r="AH29" s="148"/>
      <c r="AI29" s="121"/>
      <c r="AJ29" s="127"/>
      <c r="AK29" s="148"/>
      <c r="AL29" s="121"/>
      <c r="AM29" s="127"/>
      <c r="AN29" s="161">
        <f>'7'!$L$33</f>
        <v>0</v>
      </c>
      <c r="AO29" s="162" t="str">
        <f>'7'!J37</f>
        <v>NO CLASIFICADO</v>
      </c>
      <c r="AP29" s="62"/>
    </row>
    <row r="30" spans="1:42" ht="14.25" x14ac:dyDescent="0.2">
      <c r="A30" s="110">
        <v>8</v>
      </c>
      <c r="B30" s="286"/>
      <c r="C30" s="290"/>
      <c r="D30" s="288"/>
      <c r="E30" s="278"/>
      <c r="F30" s="136" t="s">
        <v>106</v>
      </c>
      <c r="G30" s="133"/>
      <c r="H30" s="7"/>
      <c r="I30" s="141"/>
      <c r="J30" s="147"/>
      <c r="K30" s="7"/>
      <c r="L30" s="126"/>
      <c r="M30" s="133"/>
      <c r="N30" s="7"/>
      <c r="O30" s="141"/>
      <c r="P30" s="147"/>
      <c r="Q30" s="7"/>
      <c r="R30" s="126"/>
      <c r="S30" s="133"/>
      <c r="T30" s="7"/>
      <c r="U30" s="141"/>
      <c r="V30" s="147"/>
      <c r="W30" s="7"/>
      <c r="X30" s="126"/>
      <c r="Y30" s="133"/>
      <c r="Z30" s="7"/>
      <c r="AA30" s="141"/>
      <c r="AB30" s="147"/>
      <c r="AC30" s="7"/>
      <c r="AD30" s="126"/>
      <c r="AE30" s="147"/>
      <c r="AF30" s="7"/>
      <c r="AG30" s="126"/>
      <c r="AH30" s="147"/>
      <c r="AI30" s="7"/>
      <c r="AJ30" s="126"/>
      <c r="AK30" s="147"/>
      <c r="AL30" s="7"/>
      <c r="AM30" s="126"/>
      <c r="AN30" s="161">
        <f>'8'!$L$33</f>
        <v>0</v>
      </c>
      <c r="AO30" s="162" t="str">
        <f>'8'!J37</f>
        <v>NO CLASIFICADO</v>
      </c>
      <c r="AP30" s="62"/>
    </row>
    <row r="31" spans="1:42" ht="15" x14ac:dyDescent="0.25">
      <c r="A31" s="111">
        <v>9</v>
      </c>
      <c r="B31" s="285"/>
      <c r="C31" s="289"/>
      <c r="D31" s="287"/>
      <c r="E31" s="277"/>
      <c r="F31" s="137" t="s">
        <v>106</v>
      </c>
      <c r="G31" s="134"/>
      <c r="H31" s="238"/>
      <c r="I31" s="142"/>
      <c r="J31" s="148"/>
      <c r="K31" s="238"/>
      <c r="L31" s="149"/>
      <c r="M31" s="256"/>
      <c r="N31" s="238"/>
      <c r="O31" s="142"/>
      <c r="P31" s="148"/>
      <c r="Q31" s="238"/>
      <c r="R31" s="149"/>
      <c r="S31" s="134"/>
      <c r="T31" s="238"/>
      <c r="U31" s="142"/>
      <c r="V31" s="148"/>
      <c r="W31" s="121"/>
      <c r="X31" s="152"/>
      <c r="Y31" s="134"/>
      <c r="Z31" s="121"/>
      <c r="AA31" s="154"/>
      <c r="AB31" s="148"/>
      <c r="AC31" s="121"/>
      <c r="AD31" s="127"/>
      <c r="AE31" s="148"/>
      <c r="AF31" s="121"/>
      <c r="AG31" s="127"/>
      <c r="AH31" s="148"/>
      <c r="AI31" s="121"/>
      <c r="AJ31" s="127"/>
      <c r="AK31" s="148"/>
      <c r="AL31" s="121"/>
      <c r="AM31" s="127"/>
      <c r="AN31" s="161">
        <f>'9'!$L$33</f>
        <v>0</v>
      </c>
      <c r="AO31" s="162" t="str">
        <f>'9'!J37</f>
        <v>NO CLASIFICADO</v>
      </c>
      <c r="AP31" s="62"/>
    </row>
    <row r="32" spans="1:42" ht="14.25" x14ac:dyDescent="0.2">
      <c r="A32" s="110">
        <v>10</v>
      </c>
      <c r="B32" s="286"/>
      <c r="C32" s="290"/>
      <c r="D32" s="288"/>
      <c r="E32" s="278"/>
      <c r="F32" s="255" t="s">
        <v>106</v>
      </c>
      <c r="G32" s="133"/>
      <c r="H32" s="7"/>
      <c r="I32" s="141"/>
      <c r="J32" s="147"/>
      <c r="K32" s="7"/>
      <c r="L32" s="126"/>
      <c r="M32" s="133"/>
      <c r="N32" s="7"/>
      <c r="O32" s="141"/>
      <c r="P32" s="147"/>
      <c r="Q32" s="7"/>
      <c r="R32" s="126"/>
      <c r="S32" s="133"/>
      <c r="T32" s="7"/>
      <c r="U32" s="141"/>
      <c r="V32" s="147"/>
      <c r="W32" s="7"/>
      <c r="X32" s="126"/>
      <c r="Y32" s="133"/>
      <c r="Z32" s="7"/>
      <c r="AA32" s="141"/>
      <c r="AB32" s="147"/>
      <c r="AC32" s="7"/>
      <c r="AD32" s="126"/>
      <c r="AE32" s="147"/>
      <c r="AF32" s="236"/>
      <c r="AG32" s="126"/>
      <c r="AH32" s="147"/>
      <c r="AI32" s="236"/>
      <c r="AJ32" s="126"/>
      <c r="AK32" s="147"/>
      <c r="AL32" s="236"/>
      <c r="AM32" s="126"/>
      <c r="AN32" s="161">
        <f>'10'!$L$33</f>
        <v>0</v>
      </c>
      <c r="AO32" s="162" t="str">
        <f>'10'!J37</f>
        <v>NO CLASIFICADO</v>
      </c>
      <c r="AP32" s="62"/>
    </row>
    <row r="33" spans="1:42" ht="15" x14ac:dyDescent="0.25">
      <c r="A33" s="111">
        <v>11</v>
      </c>
      <c r="B33" s="285"/>
      <c r="C33" s="289"/>
      <c r="D33" s="287"/>
      <c r="E33" s="277"/>
      <c r="F33" s="138" t="s">
        <v>106</v>
      </c>
      <c r="G33" s="134"/>
      <c r="H33" s="238"/>
      <c r="I33" s="142"/>
      <c r="J33" s="148"/>
      <c r="K33" s="238"/>
      <c r="L33" s="149"/>
      <c r="M33" s="134"/>
      <c r="N33" s="238"/>
      <c r="O33" s="142"/>
      <c r="P33" s="148"/>
      <c r="Q33" s="238"/>
      <c r="R33" s="149"/>
      <c r="S33" s="134"/>
      <c r="T33" s="238"/>
      <c r="U33" s="142"/>
      <c r="V33" s="148"/>
      <c r="W33" s="121"/>
      <c r="X33" s="152"/>
      <c r="Y33" s="134"/>
      <c r="Z33" s="121"/>
      <c r="AA33" s="154"/>
      <c r="AB33" s="148"/>
      <c r="AC33" s="121"/>
      <c r="AD33" s="127"/>
      <c r="AE33" s="148"/>
      <c r="AF33" s="121"/>
      <c r="AG33" s="127"/>
      <c r="AH33" s="148"/>
      <c r="AI33" s="121"/>
      <c r="AJ33" s="127"/>
      <c r="AK33" s="148"/>
      <c r="AL33" s="121"/>
      <c r="AM33" s="127"/>
      <c r="AN33" s="161">
        <f>'11'!$L$33</f>
        <v>0</v>
      </c>
      <c r="AO33" s="162" t="str">
        <f>'11'!J37</f>
        <v>NO CLASIFICADO</v>
      </c>
      <c r="AP33" s="62"/>
    </row>
    <row r="34" spans="1:42" ht="14.25" x14ac:dyDescent="0.2">
      <c r="A34" s="110">
        <v>12</v>
      </c>
      <c r="B34" s="286"/>
      <c r="C34" s="290"/>
      <c r="D34" s="288"/>
      <c r="E34" s="278"/>
      <c r="F34" s="136" t="s">
        <v>106</v>
      </c>
      <c r="G34" s="133"/>
      <c r="H34" s="7"/>
      <c r="I34" s="141"/>
      <c r="J34" s="147"/>
      <c r="K34" s="7"/>
      <c r="L34" s="126"/>
      <c r="M34" s="133"/>
      <c r="N34" s="7"/>
      <c r="O34" s="141"/>
      <c r="P34" s="147"/>
      <c r="Q34" s="7"/>
      <c r="R34" s="126"/>
      <c r="S34" s="133"/>
      <c r="T34" s="7"/>
      <c r="U34" s="141"/>
      <c r="V34" s="147"/>
      <c r="W34" s="7"/>
      <c r="X34" s="126"/>
      <c r="Y34" s="133"/>
      <c r="Z34" s="7"/>
      <c r="AA34" s="141"/>
      <c r="AB34" s="147"/>
      <c r="AC34" s="7"/>
      <c r="AD34" s="126"/>
      <c r="AE34" s="147"/>
      <c r="AF34" s="7"/>
      <c r="AG34" s="126"/>
      <c r="AH34" s="147"/>
      <c r="AI34" s="7"/>
      <c r="AJ34" s="126"/>
      <c r="AK34" s="147"/>
      <c r="AL34" s="7"/>
      <c r="AM34" s="126"/>
      <c r="AN34" s="161">
        <f>'12'!$L$33</f>
        <v>0</v>
      </c>
      <c r="AO34" s="162" t="str">
        <f>'12'!J37</f>
        <v>NO CLASIFICADO</v>
      </c>
      <c r="AP34" s="62"/>
    </row>
    <row r="35" spans="1:42" ht="15" x14ac:dyDescent="0.25">
      <c r="A35" s="111">
        <v>13</v>
      </c>
      <c r="B35" s="285"/>
      <c r="C35" s="289"/>
      <c r="D35" s="287"/>
      <c r="E35" s="277"/>
      <c r="F35" s="137" t="s">
        <v>106</v>
      </c>
      <c r="G35" s="134"/>
      <c r="H35" s="238"/>
      <c r="I35" s="142"/>
      <c r="J35" s="148"/>
      <c r="K35" s="238"/>
      <c r="L35" s="149"/>
      <c r="M35" s="134"/>
      <c r="N35" s="238"/>
      <c r="O35" s="142"/>
      <c r="P35" s="148"/>
      <c r="Q35" s="238"/>
      <c r="R35" s="149"/>
      <c r="S35" s="134"/>
      <c r="T35" s="238"/>
      <c r="U35" s="142"/>
      <c r="V35" s="148"/>
      <c r="W35" s="121"/>
      <c r="X35" s="152"/>
      <c r="Y35" s="134"/>
      <c r="Z35" s="121"/>
      <c r="AA35" s="154"/>
      <c r="AB35" s="148"/>
      <c r="AC35" s="121"/>
      <c r="AD35" s="127"/>
      <c r="AE35" s="148"/>
      <c r="AF35" s="121"/>
      <c r="AG35" s="127"/>
      <c r="AH35" s="148"/>
      <c r="AI35" s="121"/>
      <c r="AJ35" s="127"/>
      <c r="AK35" s="148"/>
      <c r="AL35" s="121"/>
      <c r="AM35" s="127"/>
      <c r="AN35" s="161">
        <f>'13'!$L$33</f>
        <v>0</v>
      </c>
      <c r="AO35" s="162" t="str">
        <f>'13'!J37</f>
        <v>NO CLASIFICADO</v>
      </c>
      <c r="AP35" s="62"/>
    </row>
    <row r="36" spans="1:42" ht="14.25" x14ac:dyDescent="0.2">
      <c r="A36" s="110">
        <v>14</v>
      </c>
      <c r="B36" s="282"/>
      <c r="C36" s="129"/>
      <c r="D36" s="279"/>
      <c r="E36" s="279"/>
      <c r="F36" s="136" t="s">
        <v>106</v>
      </c>
      <c r="G36" s="133"/>
      <c r="H36" s="7"/>
      <c r="I36" s="141"/>
      <c r="J36" s="147"/>
      <c r="K36" s="7"/>
      <c r="L36" s="126"/>
      <c r="M36" s="133"/>
      <c r="N36" s="7"/>
      <c r="O36" s="141"/>
      <c r="P36" s="147"/>
      <c r="Q36" s="7"/>
      <c r="R36" s="126"/>
      <c r="S36" s="133"/>
      <c r="T36" s="7"/>
      <c r="U36" s="141"/>
      <c r="V36" s="147"/>
      <c r="W36" s="7"/>
      <c r="X36" s="126"/>
      <c r="Y36" s="133"/>
      <c r="Z36" s="7"/>
      <c r="AA36" s="141"/>
      <c r="AB36" s="147"/>
      <c r="AC36" s="7"/>
      <c r="AD36" s="126"/>
      <c r="AE36" s="147"/>
      <c r="AF36" s="7"/>
      <c r="AG36" s="126"/>
      <c r="AH36" s="147"/>
      <c r="AI36" s="7"/>
      <c r="AJ36" s="126"/>
      <c r="AK36" s="147"/>
      <c r="AL36" s="7"/>
      <c r="AM36" s="126"/>
      <c r="AN36" s="161">
        <f>'14'!$L$33</f>
        <v>0</v>
      </c>
      <c r="AO36" s="162" t="str">
        <f>'14'!J37</f>
        <v>NO CLASIFICADO</v>
      </c>
      <c r="AP36" s="62"/>
    </row>
    <row r="37" spans="1:42" ht="15" x14ac:dyDescent="0.25">
      <c r="A37" s="111">
        <v>15</v>
      </c>
      <c r="B37" s="283"/>
      <c r="C37" s="130"/>
      <c r="D37" s="280"/>
      <c r="E37" s="280"/>
      <c r="F37" s="138"/>
      <c r="G37" s="134"/>
      <c r="H37" s="238"/>
      <c r="I37" s="142"/>
      <c r="J37" s="148"/>
      <c r="K37" s="238"/>
      <c r="L37" s="149"/>
      <c r="M37" s="134"/>
      <c r="N37" s="238"/>
      <c r="O37" s="142"/>
      <c r="P37" s="148"/>
      <c r="Q37" s="238"/>
      <c r="R37" s="149"/>
      <c r="S37" s="134"/>
      <c r="T37" s="238"/>
      <c r="U37" s="142"/>
      <c r="V37" s="148"/>
      <c r="W37" s="121"/>
      <c r="X37" s="152"/>
      <c r="Y37" s="134"/>
      <c r="Z37" s="121"/>
      <c r="AA37" s="154"/>
      <c r="AB37" s="148"/>
      <c r="AC37" s="121"/>
      <c r="AD37" s="127"/>
      <c r="AE37" s="148"/>
      <c r="AF37" s="121"/>
      <c r="AG37" s="127"/>
      <c r="AH37" s="148"/>
      <c r="AI37" s="121"/>
      <c r="AJ37" s="127"/>
      <c r="AK37" s="148"/>
      <c r="AL37" s="121"/>
      <c r="AM37" s="127"/>
      <c r="AN37" s="161" t="e">
        <f>'15'!$L$33</f>
        <v>#VALUE!</v>
      </c>
      <c r="AO37" s="162" t="e">
        <f>'15'!J37</f>
        <v>#N/A</v>
      </c>
      <c r="AP37" s="62"/>
    </row>
    <row r="38" spans="1:42" ht="14.25" x14ac:dyDescent="0.2">
      <c r="A38" s="110">
        <v>16</v>
      </c>
      <c r="B38" s="286"/>
      <c r="C38" s="290"/>
      <c r="D38" s="288"/>
      <c r="E38" s="278"/>
      <c r="F38" s="136"/>
      <c r="G38" s="133"/>
      <c r="H38" s="7"/>
      <c r="I38" s="141"/>
      <c r="J38" s="147"/>
      <c r="K38" s="7"/>
      <c r="L38" s="126"/>
      <c r="M38" s="133"/>
      <c r="N38" s="7"/>
      <c r="O38" s="141"/>
      <c r="P38" s="147"/>
      <c r="Q38" s="7"/>
      <c r="R38" s="126"/>
      <c r="S38" s="133"/>
      <c r="T38" s="7"/>
      <c r="U38" s="141"/>
      <c r="V38" s="147"/>
      <c r="W38" s="7"/>
      <c r="X38" s="126"/>
      <c r="Y38" s="133"/>
      <c r="Z38" s="7"/>
      <c r="AA38" s="141"/>
      <c r="AB38" s="147"/>
      <c r="AC38" s="7"/>
      <c r="AD38" s="126"/>
      <c r="AE38" s="147"/>
      <c r="AF38" s="7"/>
      <c r="AG38" s="126"/>
      <c r="AH38" s="147"/>
      <c r="AI38" s="7"/>
      <c r="AJ38" s="126"/>
      <c r="AK38" s="147"/>
      <c r="AL38" s="7"/>
      <c r="AM38" s="126"/>
      <c r="AN38" s="161" t="e">
        <f>'16'!$L$33</f>
        <v>#VALUE!</v>
      </c>
      <c r="AO38" s="162" t="e">
        <f>'16'!J37</f>
        <v>#N/A</v>
      </c>
      <c r="AP38" s="62"/>
    </row>
    <row r="39" spans="1:42" ht="15" x14ac:dyDescent="0.25">
      <c r="A39" s="111">
        <v>17</v>
      </c>
      <c r="B39" s="285"/>
      <c r="C39" s="289"/>
      <c r="D39" s="287"/>
      <c r="E39" s="277"/>
      <c r="F39" s="138"/>
      <c r="G39" s="134"/>
      <c r="H39" s="238"/>
      <c r="I39" s="142"/>
      <c r="J39" s="148"/>
      <c r="K39" s="238"/>
      <c r="L39" s="149"/>
      <c r="M39" s="134"/>
      <c r="N39" s="238"/>
      <c r="O39" s="142"/>
      <c r="P39" s="148"/>
      <c r="Q39" s="238"/>
      <c r="R39" s="149"/>
      <c r="S39" s="134"/>
      <c r="T39" s="238"/>
      <c r="U39" s="142"/>
      <c r="V39" s="148"/>
      <c r="W39" s="121"/>
      <c r="X39" s="152"/>
      <c r="Y39" s="134"/>
      <c r="Z39" s="121"/>
      <c r="AA39" s="154"/>
      <c r="AB39" s="148"/>
      <c r="AC39" s="121"/>
      <c r="AD39" s="127"/>
      <c r="AE39" s="148"/>
      <c r="AF39" s="121"/>
      <c r="AG39" s="127"/>
      <c r="AH39" s="148"/>
      <c r="AI39" s="121"/>
      <c r="AJ39" s="127"/>
      <c r="AK39" s="148"/>
      <c r="AL39" s="121"/>
      <c r="AM39" s="127"/>
      <c r="AN39" s="161" t="e">
        <f>'17'!$L$33</f>
        <v>#VALUE!</v>
      </c>
      <c r="AO39" s="162" t="e">
        <f>'17'!J37</f>
        <v>#N/A</v>
      </c>
      <c r="AP39" s="62"/>
    </row>
    <row r="40" spans="1:42" ht="14.25" x14ac:dyDescent="0.2">
      <c r="A40" s="110">
        <v>18</v>
      </c>
      <c r="B40" s="286"/>
      <c r="C40" s="290"/>
      <c r="D40" s="288"/>
      <c r="E40" s="278"/>
      <c r="F40" s="136"/>
      <c r="G40" s="133"/>
      <c r="H40" s="7"/>
      <c r="I40" s="141"/>
      <c r="J40" s="147"/>
      <c r="K40" s="7"/>
      <c r="L40" s="126"/>
      <c r="M40" s="133"/>
      <c r="N40" s="7"/>
      <c r="O40" s="141"/>
      <c r="P40" s="147"/>
      <c r="Q40" s="7"/>
      <c r="R40" s="126"/>
      <c r="S40" s="133"/>
      <c r="T40" s="7"/>
      <c r="U40" s="141"/>
      <c r="V40" s="147"/>
      <c r="W40" s="7"/>
      <c r="X40" s="126"/>
      <c r="Y40" s="133"/>
      <c r="Z40" s="7"/>
      <c r="AA40" s="141"/>
      <c r="AB40" s="147"/>
      <c r="AC40" s="7"/>
      <c r="AD40" s="126"/>
      <c r="AE40" s="147"/>
      <c r="AF40" s="7"/>
      <c r="AG40" s="126"/>
      <c r="AH40" s="147"/>
      <c r="AI40" s="7"/>
      <c r="AJ40" s="126"/>
      <c r="AK40" s="147"/>
      <c r="AL40" s="7"/>
      <c r="AM40" s="126"/>
      <c r="AN40" s="161" t="e">
        <f>'18'!$L$33</f>
        <v>#VALUE!</v>
      </c>
      <c r="AO40" s="162" t="e">
        <f>'18'!J37</f>
        <v>#N/A</v>
      </c>
      <c r="AP40" s="62"/>
    </row>
    <row r="41" spans="1:42" ht="15" x14ac:dyDescent="0.25">
      <c r="A41" s="111">
        <v>19</v>
      </c>
      <c r="B41" s="285"/>
      <c r="C41" s="289"/>
      <c r="D41" s="287"/>
      <c r="E41" s="277"/>
      <c r="F41" s="138"/>
      <c r="G41" s="134"/>
      <c r="H41" s="238"/>
      <c r="I41" s="142"/>
      <c r="J41" s="148"/>
      <c r="K41" s="238"/>
      <c r="L41" s="149"/>
      <c r="M41" s="134"/>
      <c r="N41" s="238"/>
      <c r="O41" s="142"/>
      <c r="P41" s="148"/>
      <c r="Q41" s="238"/>
      <c r="R41" s="149"/>
      <c r="S41" s="134"/>
      <c r="T41" s="238"/>
      <c r="U41" s="142"/>
      <c r="V41" s="148"/>
      <c r="W41" s="121"/>
      <c r="X41" s="152"/>
      <c r="Y41" s="134"/>
      <c r="Z41" s="121"/>
      <c r="AA41" s="154"/>
      <c r="AB41" s="148"/>
      <c r="AC41" s="121"/>
      <c r="AD41" s="127"/>
      <c r="AE41" s="148"/>
      <c r="AF41" s="121"/>
      <c r="AG41" s="127"/>
      <c r="AH41" s="148"/>
      <c r="AI41" s="121"/>
      <c r="AJ41" s="127"/>
      <c r="AK41" s="148"/>
      <c r="AL41" s="121"/>
      <c r="AM41" s="127"/>
      <c r="AN41" s="161" t="e">
        <f>'19'!$L$33</f>
        <v>#VALUE!</v>
      </c>
      <c r="AO41" s="162" t="e">
        <f>'19'!J37</f>
        <v>#N/A</v>
      </c>
      <c r="AP41" s="62"/>
    </row>
    <row r="42" spans="1:42" ht="14.25" x14ac:dyDescent="0.2">
      <c r="A42" s="110">
        <v>20</v>
      </c>
      <c r="B42" s="286"/>
      <c r="C42" s="290"/>
      <c r="D42" s="288"/>
      <c r="E42" s="278"/>
      <c r="F42" s="136"/>
      <c r="G42" s="133"/>
      <c r="H42" s="7"/>
      <c r="I42" s="141"/>
      <c r="J42" s="147"/>
      <c r="K42" s="7"/>
      <c r="L42" s="126"/>
      <c r="M42" s="133"/>
      <c r="N42" s="7"/>
      <c r="O42" s="141"/>
      <c r="P42" s="147"/>
      <c r="Q42" s="7"/>
      <c r="R42" s="126"/>
      <c r="S42" s="133"/>
      <c r="T42" s="7"/>
      <c r="U42" s="141"/>
      <c r="V42" s="147"/>
      <c r="W42" s="7"/>
      <c r="X42" s="126"/>
      <c r="Y42" s="133"/>
      <c r="Z42" s="7"/>
      <c r="AA42" s="141"/>
      <c r="AB42" s="147"/>
      <c r="AC42" s="7"/>
      <c r="AD42" s="126"/>
      <c r="AE42" s="147"/>
      <c r="AF42" s="7"/>
      <c r="AG42" s="126"/>
      <c r="AH42" s="147"/>
      <c r="AI42" s="7"/>
      <c r="AJ42" s="126"/>
      <c r="AK42" s="147"/>
      <c r="AL42" s="7"/>
      <c r="AM42" s="126"/>
      <c r="AN42" s="161" t="e">
        <f>'20'!$L$33</f>
        <v>#VALUE!</v>
      </c>
      <c r="AO42" s="162" t="e">
        <f>'20'!J37</f>
        <v>#N/A</v>
      </c>
      <c r="AP42" s="62"/>
    </row>
    <row r="43" spans="1:42" ht="15" x14ac:dyDescent="0.25">
      <c r="A43" s="111">
        <v>21</v>
      </c>
      <c r="B43" s="285"/>
      <c r="C43" s="289"/>
      <c r="D43" s="287"/>
      <c r="E43" s="277"/>
      <c r="F43" s="138"/>
      <c r="G43" s="134"/>
      <c r="H43" s="238"/>
      <c r="I43" s="142"/>
      <c r="J43" s="148"/>
      <c r="K43" s="238"/>
      <c r="L43" s="149"/>
      <c r="M43" s="134"/>
      <c r="N43" s="238"/>
      <c r="O43" s="142"/>
      <c r="P43" s="148"/>
      <c r="Q43" s="238"/>
      <c r="R43" s="149"/>
      <c r="S43" s="134"/>
      <c r="T43" s="238"/>
      <c r="U43" s="142"/>
      <c r="V43" s="148"/>
      <c r="W43" s="121"/>
      <c r="X43" s="152"/>
      <c r="Y43" s="134"/>
      <c r="Z43" s="121"/>
      <c r="AA43" s="154"/>
      <c r="AB43" s="148"/>
      <c r="AC43" s="121"/>
      <c r="AD43" s="127"/>
      <c r="AE43" s="148"/>
      <c r="AF43" s="121"/>
      <c r="AG43" s="127"/>
      <c r="AH43" s="148"/>
      <c r="AI43" s="121"/>
      <c r="AJ43" s="127"/>
      <c r="AK43" s="148"/>
      <c r="AL43" s="121"/>
      <c r="AM43" s="127"/>
      <c r="AN43" s="161" t="e">
        <f>'21'!$L$33</f>
        <v>#VALUE!</v>
      </c>
      <c r="AO43" s="162" t="e">
        <f>'21'!J37</f>
        <v>#N/A</v>
      </c>
      <c r="AP43" s="62"/>
    </row>
    <row r="44" spans="1:42" ht="14.25" x14ac:dyDescent="0.2">
      <c r="A44" s="110">
        <v>22</v>
      </c>
      <c r="B44" s="282"/>
      <c r="C44" s="129"/>
      <c r="D44" s="279"/>
      <c r="E44" s="279"/>
      <c r="F44" s="136"/>
      <c r="G44" s="133"/>
      <c r="H44" s="7"/>
      <c r="I44" s="141"/>
      <c r="J44" s="147"/>
      <c r="K44" s="7"/>
      <c r="L44" s="126"/>
      <c r="M44" s="133"/>
      <c r="N44" s="7"/>
      <c r="O44" s="141"/>
      <c r="P44" s="147"/>
      <c r="Q44" s="7"/>
      <c r="R44" s="126"/>
      <c r="S44" s="133"/>
      <c r="T44" s="7"/>
      <c r="U44" s="141"/>
      <c r="V44" s="147"/>
      <c r="W44" s="7"/>
      <c r="X44" s="126"/>
      <c r="Y44" s="133"/>
      <c r="Z44" s="7"/>
      <c r="AA44" s="141"/>
      <c r="AB44" s="147"/>
      <c r="AC44" s="7"/>
      <c r="AD44" s="126"/>
      <c r="AE44" s="147"/>
      <c r="AF44" s="7"/>
      <c r="AG44" s="126"/>
      <c r="AH44" s="147"/>
      <c r="AI44" s="7"/>
      <c r="AJ44" s="126"/>
      <c r="AK44" s="147"/>
      <c r="AL44" s="7"/>
      <c r="AM44" s="126"/>
      <c r="AN44" s="161" t="e">
        <f>'22'!$L$33</f>
        <v>#VALUE!</v>
      </c>
      <c r="AO44" s="162" t="e">
        <f>'22'!J37</f>
        <v>#N/A</v>
      </c>
      <c r="AP44" s="62"/>
    </row>
    <row r="45" spans="1:42" ht="15" x14ac:dyDescent="0.25">
      <c r="A45" s="111">
        <v>23</v>
      </c>
      <c r="B45" s="283"/>
      <c r="C45" s="130"/>
      <c r="D45" s="280"/>
      <c r="E45" s="280"/>
      <c r="F45" s="138"/>
      <c r="G45" s="134"/>
      <c r="H45" s="238"/>
      <c r="I45" s="142"/>
      <c r="J45" s="148"/>
      <c r="K45" s="238"/>
      <c r="L45" s="149"/>
      <c r="M45" s="134"/>
      <c r="N45" s="238"/>
      <c r="O45" s="142"/>
      <c r="P45" s="148"/>
      <c r="Q45" s="238"/>
      <c r="R45" s="149"/>
      <c r="S45" s="134"/>
      <c r="T45" s="238"/>
      <c r="U45" s="142"/>
      <c r="V45" s="148"/>
      <c r="W45" s="121"/>
      <c r="X45" s="152"/>
      <c r="Y45" s="134"/>
      <c r="Z45" s="121"/>
      <c r="AA45" s="154"/>
      <c r="AB45" s="148"/>
      <c r="AC45" s="121"/>
      <c r="AD45" s="127"/>
      <c r="AE45" s="148"/>
      <c r="AF45" s="121"/>
      <c r="AG45" s="127"/>
      <c r="AH45" s="148"/>
      <c r="AI45" s="121"/>
      <c r="AJ45" s="127"/>
      <c r="AK45" s="148"/>
      <c r="AL45" s="121"/>
      <c r="AM45" s="127"/>
      <c r="AN45" s="161" t="e">
        <f>'23'!$L$33</f>
        <v>#VALUE!</v>
      </c>
      <c r="AO45" s="162" t="e">
        <f>'23'!J37</f>
        <v>#N/A</v>
      </c>
      <c r="AP45" s="62"/>
    </row>
    <row r="46" spans="1:42" ht="14.25" x14ac:dyDescent="0.2">
      <c r="A46" s="110">
        <v>24</v>
      </c>
      <c r="B46" s="282"/>
      <c r="C46" s="129"/>
      <c r="D46" s="279"/>
      <c r="E46" s="279"/>
      <c r="F46" s="136"/>
      <c r="G46" s="133"/>
      <c r="H46" s="7"/>
      <c r="I46" s="141"/>
      <c r="J46" s="147"/>
      <c r="K46" s="7"/>
      <c r="L46" s="126"/>
      <c r="M46" s="133"/>
      <c r="N46" s="7"/>
      <c r="O46" s="141"/>
      <c r="P46" s="147"/>
      <c r="Q46" s="7"/>
      <c r="R46" s="126"/>
      <c r="S46" s="133"/>
      <c r="T46" s="7"/>
      <c r="U46" s="141"/>
      <c r="V46" s="147"/>
      <c r="W46" s="7"/>
      <c r="X46" s="126"/>
      <c r="Y46" s="133"/>
      <c r="Z46" s="7"/>
      <c r="AA46" s="141"/>
      <c r="AB46" s="157"/>
      <c r="AC46" s="7"/>
      <c r="AD46" s="126"/>
      <c r="AE46" s="147"/>
      <c r="AF46" s="7"/>
      <c r="AG46" s="126"/>
      <c r="AH46" s="147"/>
      <c r="AI46" s="7"/>
      <c r="AJ46" s="126"/>
      <c r="AK46" s="147"/>
      <c r="AL46" s="7"/>
      <c r="AM46" s="126"/>
      <c r="AN46" s="161" t="e">
        <f>'24'!$L$33</f>
        <v>#VALUE!</v>
      </c>
      <c r="AO46" s="162" t="e">
        <f>'24'!J37</f>
        <v>#N/A</v>
      </c>
      <c r="AP46" s="62"/>
    </row>
    <row r="47" spans="1:42" ht="15.75" thickBot="1" x14ac:dyDescent="0.3">
      <c r="A47" s="112">
        <v>25</v>
      </c>
      <c r="B47" s="284"/>
      <c r="C47" s="131"/>
      <c r="D47" s="281"/>
      <c r="E47" s="281"/>
      <c r="F47" s="139"/>
      <c r="G47" s="135"/>
      <c r="H47" s="123"/>
      <c r="I47" s="143"/>
      <c r="J47" s="150"/>
      <c r="K47" s="123"/>
      <c r="L47" s="151"/>
      <c r="M47" s="135"/>
      <c r="N47" s="123"/>
      <c r="O47" s="143"/>
      <c r="P47" s="150"/>
      <c r="Q47" s="123"/>
      <c r="R47" s="151"/>
      <c r="S47" s="135"/>
      <c r="T47" s="123"/>
      <c r="U47" s="143"/>
      <c r="V47" s="150"/>
      <c r="W47" s="123"/>
      <c r="X47" s="151"/>
      <c r="Y47" s="135"/>
      <c r="Z47" s="123"/>
      <c r="AA47" s="155"/>
      <c r="AB47" s="150"/>
      <c r="AC47" s="123"/>
      <c r="AD47" s="128"/>
      <c r="AE47" s="150"/>
      <c r="AF47" s="123"/>
      <c r="AG47" s="128"/>
      <c r="AH47" s="150"/>
      <c r="AI47" s="123"/>
      <c r="AJ47" s="128"/>
      <c r="AK47" s="150"/>
      <c r="AL47" s="123"/>
      <c r="AM47" s="128"/>
      <c r="AN47" s="163" t="e">
        <f>'25'!$L$33</f>
        <v>#VALUE!</v>
      </c>
      <c r="AO47" s="164" t="e">
        <f>'25'!J37</f>
        <v>#N/A</v>
      </c>
      <c r="AP47" s="62"/>
    </row>
    <row r="48" spans="1:42" x14ac:dyDescent="0.2">
      <c r="F48" s="57"/>
      <c r="V48" s="57"/>
      <c r="W48" s="57"/>
      <c r="AB48" s="183"/>
    </row>
    <row r="49" spans="1:39" x14ac:dyDescent="0.2"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28"/>
      <c r="AL49" s="228"/>
      <c r="AM49" s="228"/>
    </row>
    <row r="50" spans="1:39" x14ac:dyDescent="0.2">
      <c r="B50" s="83"/>
      <c r="C50" s="83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K50" s="88"/>
    </row>
    <row r="51" spans="1:39" ht="15" x14ac:dyDescent="0.25">
      <c r="B51" s="84"/>
      <c r="C51" s="184"/>
      <c r="E51" s="89"/>
      <c r="F51" s="91"/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K51" s="90"/>
    </row>
    <row r="52" spans="1:39" ht="14.25" x14ac:dyDescent="0.2">
      <c r="B52" s="85"/>
      <c r="C52" s="185"/>
      <c r="E52" s="88"/>
      <c r="F52" s="92"/>
      <c r="G52" s="92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K52" s="88"/>
    </row>
    <row r="53" spans="1:39" ht="15" x14ac:dyDescent="0.25">
      <c r="B53" s="84"/>
      <c r="C53" s="186"/>
      <c r="E53" s="88"/>
      <c r="F53" s="92"/>
      <c r="G53" s="92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K53" s="88"/>
    </row>
    <row r="54" spans="1:39" ht="14.25" x14ac:dyDescent="0.2">
      <c r="A54" s="80"/>
      <c r="B54" s="85"/>
      <c r="C54" s="185"/>
      <c r="E54" s="88"/>
      <c r="F54" s="92"/>
      <c r="G54" s="92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K54" s="88"/>
    </row>
    <row r="55" spans="1:39" ht="15" x14ac:dyDescent="0.25">
      <c r="A55" s="80"/>
      <c r="B55" s="84"/>
      <c r="C55" s="186"/>
      <c r="E55" s="88"/>
      <c r="F55" s="92"/>
      <c r="G55" s="92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K55" s="88"/>
    </row>
    <row r="56" spans="1:39" ht="14.25" x14ac:dyDescent="0.2">
      <c r="A56" s="80"/>
      <c r="B56" s="85"/>
      <c r="C56" s="185"/>
      <c r="E56" s="88"/>
      <c r="F56" s="92"/>
      <c r="G56" s="92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K56" s="88"/>
    </row>
    <row r="57" spans="1:39" ht="15" x14ac:dyDescent="0.25">
      <c r="A57" s="80"/>
      <c r="B57" s="84"/>
      <c r="C57" s="186"/>
      <c r="E57" s="88"/>
      <c r="F57" s="92"/>
      <c r="G57" s="92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K57" s="88"/>
    </row>
    <row r="58" spans="1:39" ht="14.25" x14ac:dyDescent="0.2">
      <c r="B58" s="85"/>
      <c r="C58" s="185"/>
      <c r="E58" s="88"/>
      <c r="F58" s="92"/>
      <c r="G58" s="92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K58" s="88"/>
    </row>
    <row r="59" spans="1:39" ht="15" x14ac:dyDescent="0.25">
      <c r="B59" s="84"/>
      <c r="C59" s="186"/>
      <c r="E59" s="88"/>
      <c r="F59" s="92"/>
      <c r="G59" s="92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K59" s="88"/>
    </row>
    <row r="60" spans="1:39" ht="14.25" x14ac:dyDescent="0.2">
      <c r="B60" s="85"/>
      <c r="C60" s="185"/>
      <c r="E60" s="88"/>
      <c r="F60" s="92"/>
      <c r="G60" s="92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K60" s="88"/>
    </row>
    <row r="61" spans="1:39" ht="15" x14ac:dyDescent="0.25">
      <c r="B61" s="84"/>
      <c r="C61" s="186"/>
      <c r="E61" s="88"/>
      <c r="F61" s="92"/>
      <c r="G61" s="92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K61" s="88"/>
    </row>
    <row r="62" spans="1:39" ht="14.25" x14ac:dyDescent="0.2">
      <c r="B62" s="85"/>
      <c r="C62" s="185"/>
      <c r="E62" s="88"/>
      <c r="F62" s="92"/>
      <c r="G62" s="92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K62" s="88"/>
    </row>
    <row r="63" spans="1:39" ht="15" x14ac:dyDescent="0.25">
      <c r="B63" s="84"/>
      <c r="C63" s="186"/>
      <c r="E63" s="88"/>
      <c r="F63" s="92"/>
      <c r="G63" s="92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K63" s="88"/>
    </row>
    <row r="64" spans="1:39" ht="14.25" x14ac:dyDescent="0.2">
      <c r="B64" s="85"/>
      <c r="C64" s="185"/>
      <c r="E64" s="88"/>
      <c r="F64" s="92"/>
      <c r="G64" s="92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K64" s="88"/>
    </row>
    <row r="65" spans="1:39" ht="15" x14ac:dyDescent="0.25">
      <c r="B65" s="84"/>
      <c r="C65" s="186"/>
      <c r="E65" s="88"/>
      <c r="F65" s="92"/>
      <c r="G65" s="92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K65" s="88"/>
    </row>
    <row r="66" spans="1:39" ht="14.25" x14ac:dyDescent="0.2">
      <c r="B66" s="85"/>
      <c r="C66" s="185"/>
      <c r="E66" s="88"/>
      <c r="F66" s="92"/>
      <c r="G66" s="92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K66" s="88"/>
    </row>
    <row r="67" spans="1:39" ht="15" x14ac:dyDescent="0.25">
      <c r="B67" s="84"/>
      <c r="C67" s="186"/>
      <c r="E67" s="88"/>
      <c r="F67" s="92"/>
      <c r="G67" s="92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K67" s="88"/>
    </row>
    <row r="68" spans="1:39" ht="14.25" x14ac:dyDescent="0.2">
      <c r="A68" s="80"/>
      <c r="B68" s="85"/>
      <c r="C68" s="185"/>
      <c r="E68" s="88"/>
      <c r="F68" s="92"/>
      <c r="G68" s="92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K68" s="88"/>
    </row>
    <row r="69" spans="1:39" ht="15" x14ac:dyDescent="0.25">
      <c r="A69" s="80"/>
      <c r="B69" s="84"/>
      <c r="C69" s="186"/>
      <c r="E69" s="88"/>
      <c r="F69" s="92"/>
      <c r="G69" s="92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K69" s="88"/>
    </row>
    <row r="70" spans="1:39" ht="14.25" x14ac:dyDescent="0.2">
      <c r="A70" s="80"/>
      <c r="B70" s="85"/>
      <c r="C70" s="185"/>
      <c r="E70" s="88"/>
      <c r="F70" s="92"/>
      <c r="G70" s="92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K70" s="88"/>
    </row>
    <row r="71" spans="1:39" ht="15" x14ac:dyDescent="0.25">
      <c r="A71" s="80"/>
      <c r="B71" s="84"/>
      <c r="C71" s="186"/>
      <c r="E71" s="88"/>
      <c r="F71" s="92"/>
      <c r="G71" s="92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K71" s="88"/>
    </row>
    <row r="72" spans="1:39" ht="14.25" x14ac:dyDescent="0.2">
      <c r="B72" s="85"/>
      <c r="C72" s="185"/>
      <c r="E72" s="88"/>
      <c r="F72" s="92"/>
      <c r="G72" s="92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K72" s="88"/>
    </row>
    <row r="73" spans="1:39" ht="15" x14ac:dyDescent="0.25">
      <c r="B73" s="84"/>
      <c r="C73" s="186"/>
      <c r="E73" s="88"/>
      <c r="F73" s="92"/>
      <c r="G73" s="92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K73" s="88"/>
    </row>
    <row r="74" spans="1:39" ht="14.25" x14ac:dyDescent="0.2">
      <c r="B74" s="85"/>
      <c r="C74" s="185"/>
      <c r="E74" s="88"/>
      <c r="F74" s="92"/>
      <c r="G74" s="92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K74" s="88"/>
    </row>
    <row r="75" spans="1:39" ht="15" x14ac:dyDescent="0.25">
      <c r="B75" s="84"/>
      <c r="C75" s="186"/>
      <c r="E75" s="88"/>
      <c r="F75" s="92"/>
      <c r="G75" s="92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K75" s="88"/>
    </row>
    <row r="76" spans="1:39" x14ac:dyDescent="0.2"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</row>
  </sheetData>
  <dataConsolidate/>
  <mergeCells count="1">
    <mergeCell ref="E49:AJ49"/>
  </mergeCells>
  <phoneticPr fontId="11" type="noConversion"/>
  <conditionalFormatting sqref="V23">
    <cfRule type="expression" dxfId="1659" priority="2478">
      <formula>F23=$A$17</formula>
    </cfRule>
  </conditionalFormatting>
  <conditionalFormatting sqref="V24">
    <cfRule type="expression" dxfId="1658" priority="2477">
      <formula>F24=$A$17</formula>
    </cfRule>
  </conditionalFormatting>
  <conditionalFormatting sqref="V25">
    <cfRule type="expression" dxfId="1657" priority="2476">
      <formula>F25=$A$17</formula>
    </cfRule>
  </conditionalFormatting>
  <conditionalFormatting sqref="V26">
    <cfRule type="expression" dxfId="1656" priority="2475">
      <formula>F26=$A$17</formula>
    </cfRule>
  </conditionalFormatting>
  <conditionalFormatting sqref="V27">
    <cfRule type="expression" dxfId="1655" priority="2474">
      <formula>F27=$A$17</formula>
    </cfRule>
  </conditionalFormatting>
  <conditionalFormatting sqref="V28">
    <cfRule type="expression" dxfId="1654" priority="2473">
      <formula>F28=$A$17</formula>
    </cfRule>
  </conditionalFormatting>
  <conditionalFormatting sqref="V29">
    <cfRule type="expression" dxfId="1653" priority="2472">
      <formula>F29=$A$17</formula>
    </cfRule>
  </conditionalFormatting>
  <conditionalFormatting sqref="V30">
    <cfRule type="expression" dxfId="1652" priority="2471">
      <formula>F30=$A$17</formula>
    </cfRule>
  </conditionalFormatting>
  <conditionalFormatting sqref="V31">
    <cfRule type="expression" dxfId="1651" priority="2470">
      <formula>F31=$A$17</formula>
    </cfRule>
  </conditionalFormatting>
  <conditionalFormatting sqref="V32">
    <cfRule type="expression" dxfId="1650" priority="2469">
      <formula>F32=$A$17</formula>
    </cfRule>
  </conditionalFormatting>
  <conditionalFormatting sqref="V33">
    <cfRule type="expression" dxfId="1649" priority="2468">
      <formula>F33=$A$17</formula>
    </cfRule>
  </conditionalFormatting>
  <conditionalFormatting sqref="V34">
    <cfRule type="expression" dxfId="1648" priority="2467">
      <formula>F34=$A$17</formula>
    </cfRule>
  </conditionalFormatting>
  <conditionalFormatting sqref="V35">
    <cfRule type="expression" dxfId="1647" priority="2466">
      <formula>F35=$A$17</formula>
    </cfRule>
  </conditionalFormatting>
  <conditionalFormatting sqref="V36">
    <cfRule type="expression" dxfId="1646" priority="2465">
      <formula>F36=$A$17</formula>
    </cfRule>
  </conditionalFormatting>
  <conditionalFormatting sqref="V37">
    <cfRule type="expression" dxfId="1645" priority="2464">
      <formula>F37=$A$17</formula>
    </cfRule>
  </conditionalFormatting>
  <conditionalFormatting sqref="V38">
    <cfRule type="expression" dxfId="1644" priority="2463">
      <formula>F38=$A$17</formula>
    </cfRule>
  </conditionalFormatting>
  <conditionalFormatting sqref="V39">
    <cfRule type="expression" dxfId="1643" priority="2462">
      <formula>F39=$A$17</formula>
    </cfRule>
  </conditionalFormatting>
  <conditionalFormatting sqref="V40">
    <cfRule type="expression" dxfId="1642" priority="2461">
      <formula>F40=$A$17</formula>
    </cfRule>
  </conditionalFormatting>
  <conditionalFormatting sqref="V41">
    <cfRule type="expression" dxfId="1641" priority="2460">
      <formula>F41=$A$17</formula>
    </cfRule>
  </conditionalFormatting>
  <conditionalFormatting sqref="V42">
    <cfRule type="expression" dxfId="1640" priority="2459">
      <formula>F42=$A$17</formula>
    </cfRule>
  </conditionalFormatting>
  <conditionalFormatting sqref="V43">
    <cfRule type="expression" dxfId="1639" priority="2458">
      <formula>F43=$A$17</formula>
    </cfRule>
  </conditionalFormatting>
  <conditionalFormatting sqref="V44">
    <cfRule type="expression" dxfId="1638" priority="2457">
      <formula>F44=$A$17</formula>
    </cfRule>
  </conditionalFormatting>
  <conditionalFormatting sqref="V45">
    <cfRule type="expression" dxfId="1637" priority="2456">
      <formula>F45=$A$17</formula>
    </cfRule>
  </conditionalFormatting>
  <conditionalFormatting sqref="V46">
    <cfRule type="expression" dxfId="1636" priority="2455">
      <formula>F46=$A$17</formula>
    </cfRule>
  </conditionalFormatting>
  <conditionalFormatting sqref="V47">
    <cfRule type="expression" dxfId="1635" priority="2454">
      <formula>F47=$A$17</formula>
    </cfRule>
  </conditionalFormatting>
  <conditionalFormatting sqref="Y23">
    <cfRule type="expression" dxfId="1634" priority="2453">
      <formula>F23=$A$17</formula>
    </cfRule>
  </conditionalFormatting>
  <conditionalFormatting sqref="Y24">
    <cfRule type="expression" dxfId="1633" priority="2452">
      <formula>F24=$A$17</formula>
    </cfRule>
  </conditionalFormatting>
  <conditionalFormatting sqref="Y25">
    <cfRule type="expression" dxfId="1632" priority="2451">
      <formula>F25=$A$17</formula>
    </cfRule>
  </conditionalFormatting>
  <conditionalFormatting sqref="Y26">
    <cfRule type="expression" dxfId="1631" priority="2428">
      <formula>F26=$A$17</formula>
    </cfRule>
  </conditionalFormatting>
  <conditionalFormatting sqref="Y27">
    <cfRule type="expression" dxfId="1630" priority="2427">
      <formula>F27=$A$17</formula>
    </cfRule>
  </conditionalFormatting>
  <conditionalFormatting sqref="Y28">
    <cfRule type="expression" dxfId="1629" priority="2426">
      <formula>F28=$A$17</formula>
    </cfRule>
  </conditionalFormatting>
  <conditionalFormatting sqref="Y29">
    <cfRule type="expression" dxfId="1628" priority="2425">
      <formula>F29=$A$17</formula>
    </cfRule>
  </conditionalFormatting>
  <conditionalFormatting sqref="Y30">
    <cfRule type="expression" dxfId="1627" priority="2424">
      <formula>F30=$A$17</formula>
    </cfRule>
  </conditionalFormatting>
  <conditionalFormatting sqref="Y31">
    <cfRule type="expression" dxfId="1626" priority="2423">
      <formula>F31=$A$17</formula>
    </cfRule>
  </conditionalFormatting>
  <conditionalFormatting sqref="Y32">
    <cfRule type="expression" dxfId="1625" priority="2422">
      <formula>F32=$A$17</formula>
    </cfRule>
  </conditionalFormatting>
  <conditionalFormatting sqref="Y33">
    <cfRule type="expression" dxfId="1624" priority="2421">
      <formula>F33=$A$17</formula>
    </cfRule>
  </conditionalFormatting>
  <conditionalFormatting sqref="Y34">
    <cfRule type="expression" dxfId="1623" priority="2420">
      <formula>F34=$A$17</formula>
    </cfRule>
  </conditionalFormatting>
  <conditionalFormatting sqref="Y35">
    <cfRule type="expression" dxfId="1622" priority="2419">
      <formula>F35=$A$17</formula>
    </cfRule>
  </conditionalFormatting>
  <conditionalFormatting sqref="Y36">
    <cfRule type="expression" dxfId="1621" priority="2418">
      <formula>F36=$A$17</formula>
    </cfRule>
  </conditionalFormatting>
  <conditionalFormatting sqref="Y37">
    <cfRule type="expression" dxfId="1620" priority="2417">
      <formula>F37=$A$17</formula>
    </cfRule>
  </conditionalFormatting>
  <conditionalFormatting sqref="Y38">
    <cfRule type="expression" dxfId="1619" priority="2416">
      <formula>F38=$A$17</formula>
    </cfRule>
  </conditionalFormatting>
  <conditionalFormatting sqref="Y39">
    <cfRule type="expression" dxfId="1618" priority="2415">
      <formula>F39=$A$17</formula>
    </cfRule>
  </conditionalFormatting>
  <conditionalFormatting sqref="Y40">
    <cfRule type="expression" dxfId="1617" priority="2414">
      <formula>F40=$A$17</formula>
    </cfRule>
  </conditionalFormatting>
  <conditionalFormatting sqref="Y41">
    <cfRule type="expression" dxfId="1616" priority="2413">
      <formula>F41=$A$17</formula>
    </cfRule>
  </conditionalFormatting>
  <conditionalFormatting sqref="Y43">
    <cfRule type="expression" dxfId="1615" priority="2411">
      <formula>F43=$A$17</formula>
    </cfRule>
  </conditionalFormatting>
  <conditionalFormatting sqref="Y42">
    <cfRule type="expression" dxfId="1614" priority="2410">
      <formula>F42=$A$17</formula>
    </cfRule>
  </conditionalFormatting>
  <conditionalFormatting sqref="Y44">
    <cfRule type="expression" dxfId="1613" priority="2406">
      <formula>F44=$A$17</formula>
    </cfRule>
  </conditionalFormatting>
  <conditionalFormatting sqref="Y45">
    <cfRule type="expression" dxfId="1612" priority="2405">
      <formula>F45=$A$17</formula>
    </cfRule>
  </conditionalFormatting>
  <conditionalFormatting sqref="Y46">
    <cfRule type="expression" dxfId="1611" priority="2402">
      <formula>F46=$A$17</formula>
    </cfRule>
  </conditionalFormatting>
  <conditionalFormatting sqref="Y47">
    <cfRule type="expression" dxfId="1610" priority="2401">
      <formula>F47=$A$17</formula>
    </cfRule>
  </conditionalFormatting>
  <conditionalFormatting sqref="AB23">
    <cfRule type="expression" dxfId="1609" priority="2375">
      <formula>F23=$A$18</formula>
    </cfRule>
    <cfRule type="expression" dxfId="1608" priority="2400">
      <formula>F23=$A$17</formula>
    </cfRule>
  </conditionalFormatting>
  <conditionalFormatting sqref="AB24">
    <cfRule type="expression" dxfId="1607" priority="2374">
      <formula>F24=$A$18</formula>
    </cfRule>
    <cfRule type="expression" dxfId="1606" priority="2399">
      <formula>F24=$A$17</formula>
    </cfRule>
  </conditionalFormatting>
  <conditionalFormatting sqref="AB25">
    <cfRule type="expression" dxfId="1605" priority="2372">
      <formula>F25=$A$18</formula>
    </cfRule>
    <cfRule type="expression" dxfId="1604" priority="2373">
      <formula>F25=$A$17</formula>
    </cfRule>
  </conditionalFormatting>
  <conditionalFormatting sqref="AB26">
    <cfRule type="expression" dxfId="1603" priority="2370">
      <formula>F26=$A$18</formula>
    </cfRule>
    <cfRule type="expression" dxfId="1602" priority="2371">
      <formula>F26=$A$17</formula>
    </cfRule>
  </conditionalFormatting>
  <conditionalFormatting sqref="AB27">
    <cfRule type="expression" dxfId="1601" priority="2368">
      <formula>F27=$A$18</formula>
    </cfRule>
    <cfRule type="expression" dxfId="1600" priority="2369">
      <formula>F27=$A$17</formula>
    </cfRule>
  </conditionalFormatting>
  <conditionalFormatting sqref="AB28">
    <cfRule type="expression" dxfId="1599" priority="2366">
      <formula>F28=$A$18</formula>
    </cfRule>
    <cfRule type="expression" dxfId="1598" priority="2367">
      <formula>F28=$A$17</formula>
    </cfRule>
  </conditionalFormatting>
  <conditionalFormatting sqref="AB29">
    <cfRule type="expression" dxfId="1597" priority="2364">
      <formula>F29=$A$18</formula>
    </cfRule>
    <cfRule type="expression" dxfId="1596" priority="2365">
      <formula>F29=$A$17</formula>
    </cfRule>
  </conditionalFormatting>
  <conditionalFormatting sqref="AB30">
    <cfRule type="expression" dxfId="1595" priority="2362">
      <formula>F30=$A$18</formula>
    </cfRule>
    <cfRule type="expression" dxfId="1594" priority="2363">
      <formula>F30=$A$17</formula>
    </cfRule>
  </conditionalFormatting>
  <conditionalFormatting sqref="AB31">
    <cfRule type="expression" dxfId="1593" priority="2360">
      <formula>F31=$A$18</formula>
    </cfRule>
    <cfRule type="expression" dxfId="1592" priority="2361">
      <formula>F31=$A$17</formula>
    </cfRule>
  </conditionalFormatting>
  <conditionalFormatting sqref="AB32">
    <cfRule type="expression" dxfId="1591" priority="2358">
      <formula>F32=$A$18</formula>
    </cfRule>
    <cfRule type="expression" dxfId="1590" priority="2359">
      <formula>F32=$A$17</formula>
    </cfRule>
  </conditionalFormatting>
  <conditionalFormatting sqref="AB33">
    <cfRule type="expression" dxfId="1589" priority="2356">
      <formula>F33=$A$18</formula>
    </cfRule>
    <cfRule type="expression" dxfId="1588" priority="2357">
      <formula>F33=$A$17</formula>
    </cfRule>
  </conditionalFormatting>
  <conditionalFormatting sqref="AB34">
    <cfRule type="expression" dxfId="1587" priority="2354">
      <formula>F34=$A$18</formula>
    </cfRule>
    <cfRule type="expression" dxfId="1586" priority="2355">
      <formula>F34=$A$17</formula>
    </cfRule>
  </conditionalFormatting>
  <conditionalFormatting sqref="AB35">
    <cfRule type="expression" dxfId="1585" priority="2352">
      <formula>F35=$A$18</formula>
    </cfRule>
    <cfRule type="expression" dxfId="1584" priority="2353">
      <formula>F35=$A$17</formula>
    </cfRule>
  </conditionalFormatting>
  <conditionalFormatting sqref="AB36">
    <cfRule type="expression" dxfId="1583" priority="2350">
      <formula>F36=$A$18</formula>
    </cfRule>
    <cfRule type="expression" dxfId="1582" priority="2351">
      <formula>F36=$A$17</formula>
    </cfRule>
  </conditionalFormatting>
  <conditionalFormatting sqref="AB37">
    <cfRule type="expression" dxfId="1581" priority="2348">
      <formula>F37=$A$18</formula>
    </cfRule>
    <cfRule type="expression" dxfId="1580" priority="2349">
      <formula>F37=$A$17</formula>
    </cfRule>
  </conditionalFormatting>
  <conditionalFormatting sqref="AB38">
    <cfRule type="expression" dxfId="1579" priority="2346">
      <formula>F38=$A$18</formula>
    </cfRule>
    <cfRule type="expression" dxfId="1578" priority="2347">
      <formula>F38=$A$17</formula>
    </cfRule>
  </conditionalFormatting>
  <conditionalFormatting sqref="AB39">
    <cfRule type="expression" dxfId="1577" priority="2344">
      <formula>F39=$A$18</formula>
    </cfRule>
    <cfRule type="expression" dxfId="1576" priority="2345">
      <formula>F39=$A$17</formula>
    </cfRule>
  </conditionalFormatting>
  <conditionalFormatting sqref="AB40">
    <cfRule type="expression" dxfId="1575" priority="2342">
      <formula>F40=$A$18</formula>
    </cfRule>
    <cfRule type="expression" dxfId="1574" priority="2343">
      <formula>F40=$A$17</formula>
    </cfRule>
  </conditionalFormatting>
  <conditionalFormatting sqref="AB41">
    <cfRule type="expression" dxfId="1573" priority="2340">
      <formula>F41=$A$18</formula>
    </cfRule>
    <cfRule type="expression" dxfId="1572" priority="2341">
      <formula>F41=$A$17</formula>
    </cfRule>
  </conditionalFormatting>
  <conditionalFormatting sqref="AB42">
    <cfRule type="expression" dxfId="1571" priority="2338">
      <formula>F42=$A$18</formula>
    </cfRule>
    <cfRule type="expression" dxfId="1570" priority="2339">
      <formula>F42=$A$17</formula>
    </cfRule>
  </conditionalFormatting>
  <conditionalFormatting sqref="AB43">
    <cfRule type="expression" dxfId="1569" priority="2336">
      <formula>F43=$A$18</formula>
    </cfRule>
    <cfRule type="expression" dxfId="1568" priority="2337">
      <formula>F43=$A$17</formula>
    </cfRule>
  </conditionalFormatting>
  <conditionalFormatting sqref="AB44">
    <cfRule type="expression" dxfId="1567" priority="2334">
      <formula>F44=$A$18</formula>
    </cfRule>
    <cfRule type="expression" dxfId="1566" priority="2335">
      <formula>F44=$A$17</formula>
    </cfRule>
  </conditionalFormatting>
  <conditionalFormatting sqref="AB45">
    <cfRule type="expression" dxfId="1565" priority="2332">
      <formula>F45=$A$18</formula>
    </cfRule>
    <cfRule type="expression" dxfId="1564" priority="2333">
      <formula>F45=$A$17</formula>
    </cfRule>
  </conditionalFormatting>
  <conditionalFormatting sqref="AB46">
    <cfRule type="expression" dxfId="1563" priority="2330">
      <formula>F46=$A$18</formula>
    </cfRule>
    <cfRule type="expression" dxfId="1562" priority="2331">
      <formula>F46=$A$17</formula>
    </cfRule>
  </conditionalFormatting>
  <conditionalFormatting sqref="AB47">
    <cfRule type="expression" dxfId="1561" priority="2328">
      <formula>F47=$A$18</formula>
    </cfRule>
    <cfRule type="expression" dxfId="1560" priority="2329">
      <formula>F47=$A$17</formula>
    </cfRule>
  </conditionalFormatting>
  <conditionalFormatting sqref="AE23">
    <cfRule type="expression" dxfId="1559" priority="1960">
      <formula>F23=$A$18</formula>
    </cfRule>
    <cfRule type="expression" dxfId="1558" priority="1961">
      <formula>F23=$A$17</formula>
    </cfRule>
  </conditionalFormatting>
  <conditionalFormatting sqref="W25">
    <cfRule type="expression" dxfId="1557" priority="2320">
      <formula>F25=$A$17</formula>
    </cfRule>
  </conditionalFormatting>
  <conditionalFormatting sqref="W26">
    <cfRule type="expression" dxfId="1556" priority="2319">
      <formula>F26=$A$17</formula>
    </cfRule>
  </conditionalFormatting>
  <conditionalFormatting sqref="W27">
    <cfRule type="expression" dxfId="1555" priority="2318">
      <formula>F27=$A$17</formula>
    </cfRule>
  </conditionalFormatting>
  <conditionalFormatting sqref="W28">
    <cfRule type="expression" dxfId="1554" priority="2317">
      <formula>F28=$A$17</formula>
    </cfRule>
  </conditionalFormatting>
  <conditionalFormatting sqref="W29">
    <cfRule type="expression" dxfId="1553" priority="2316">
      <formula>F29=$A$17</formula>
    </cfRule>
  </conditionalFormatting>
  <conditionalFormatting sqref="W30">
    <cfRule type="expression" dxfId="1552" priority="2315">
      <formula>F30=$A$17</formula>
    </cfRule>
  </conditionalFormatting>
  <conditionalFormatting sqref="W31">
    <cfRule type="expression" dxfId="1551" priority="2314">
      <formula>F31=$A$17</formula>
    </cfRule>
  </conditionalFormatting>
  <conditionalFormatting sqref="W32">
    <cfRule type="expression" dxfId="1550" priority="2313">
      <formula>F32=$A$17</formula>
    </cfRule>
  </conditionalFormatting>
  <conditionalFormatting sqref="W33">
    <cfRule type="expression" dxfId="1549" priority="2312">
      <formula>F33=$A$17</formula>
    </cfRule>
  </conditionalFormatting>
  <conditionalFormatting sqref="W34">
    <cfRule type="expression" dxfId="1548" priority="2311">
      <formula>F34=$A$17</formula>
    </cfRule>
  </conditionalFormatting>
  <conditionalFormatting sqref="W35">
    <cfRule type="expression" dxfId="1547" priority="2310">
      <formula>F35=$A$17</formula>
    </cfRule>
  </conditionalFormatting>
  <conditionalFormatting sqref="W36">
    <cfRule type="expression" dxfId="1546" priority="2309">
      <formula>F36=$A$17</formula>
    </cfRule>
  </conditionalFormatting>
  <conditionalFormatting sqref="W37">
    <cfRule type="expression" dxfId="1545" priority="2308">
      <formula>F37=$A$17</formula>
    </cfRule>
  </conditionalFormatting>
  <conditionalFormatting sqref="W38">
    <cfRule type="expression" dxfId="1544" priority="2307">
      <formula>F38=$A$17</formula>
    </cfRule>
  </conditionalFormatting>
  <conditionalFormatting sqref="W39">
    <cfRule type="expression" dxfId="1543" priority="2306">
      <formula>F39=$A$17</formula>
    </cfRule>
  </conditionalFormatting>
  <conditionalFormatting sqref="W40">
    <cfRule type="expression" dxfId="1542" priority="2305">
      <formula>F40=$A$17</formula>
    </cfRule>
  </conditionalFormatting>
  <conditionalFormatting sqref="W41">
    <cfRule type="expression" dxfId="1541" priority="2304">
      <formula>F41=$A$17</formula>
    </cfRule>
  </conditionalFormatting>
  <conditionalFormatting sqref="W42">
    <cfRule type="expression" dxfId="1540" priority="2303">
      <formula>F42=$A$17</formula>
    </cfRule>
  </conditionalFormatting>
  <conditionalFormatting sqref="W43">
    <cfRule type="expression" dxfId="1539" priority="2302">
      <formula>F43=$A$17</formula>
    </cfRule>
  </conditionalFormatting>
  <conditionalFormatting sqref="W44">
    <cfRule type="expression" dxfId="1538" priority="2301">
      <formula>F44=$A$17</formula>
    </cfRule>
  </conditionalFormatting>
  <conditionalFormatting sqref="W45">
    <cfRule type="expression" dxfId="1537" priority="2300">
      <formula>F45=$A$17</formula>
    </cfRule>
  </conditionalFormatting>
  <conditionalFormatting sqref="W46">
    <cfRule type="expression" dxfId="1536" priority="2299">
      <formula>F46=$A$17</formula>
    </cfRule>
  </conditionalFormatting>
  <conditionalFormatting sqref="W47">
    <cfRule type="expression" dxfId="1535" priority="2298">
      <formula>F47=$A$17</formula>
    </cfRule>
  </conditionalFormatting>
  <conditionalFormatting sqref="X23">
    <cfRule type="expression" dxfId="1534" priority="2272">
      <formula>$D$7&lt;3</formula>
    </cfRule>
    <cfRule type="expression" dxfId="1533" priority="2297">
      <formula>F23=$A$17</formula>
    </cfRule>
  </conditionalFormatting>
  <conditionalFormatting sqref="X24">
    <cfRule type="expression" dxfId="1532" priority="2258">
      <formula>F24=$A$17</formula>
    </cfRule>
    <cfRule type="expression" dxfId="1531" priority="2259">
      <formula>$D$7&lt;3</formula>
    </cfRule>
  </conditionalFormatting>
  <conditionalFormatting sqref="X25">
    <cfRule type="expression" dxfId="1530" priority="2256">
      <formula>$D$7&lt;3</formula>
    </cfRule>
    <cfRule type="expression" dxfId="1529" priority="2257">
      <formula>F25=$A$17</formula>
    </cfRule>
  </conditionalFormatting>
  <conditionalFormatting sqref="X26">
    <cfRule type="expression" dxfId="1528" priority="2254">
      <formula>F26=$A$17</formula>
    </cfRule>
    <cfRule type="expression" dxfId="1527" priority="2255">
      <formula>$D$7&lt;3</formula>
    </cfRule>
  </conditionalFormatting>
  <conditionalFormatting sqref="X27">
    <cfRule type="expression" dxfId="1526" priority="2252">
      <formula>$D$7&lt;3</formula>
    </cfRule>
    <cfRule type="expression" dxfId="1525" priority="2253">
      <formula>F27=$A$17</formula>
    </cfRule>
  </conditionalFormatting>
  <conditionalFormatting sqref="X28">
    <cfRule type="expression" dxfId="1524" priority="2250">
      <formula>F28=$A$17</formula>
    </cfRule>
    <cfRule type="expression" dxfId="1523" priority="2251">
      <formula>$D$7&lt;3</formula>
    </cfRule>
  </conditionalFormatting>
  <conditionalFormatting sqref="X29">
    <cfRule type="expression" dxfId="1522" priority="2248">
      <formula>$D$7&lt;3</formula>
    </cfRule>
    <cfRule type="expression" dxfId="1521" priority="2249">
      <formula>F29=$A$17</formula>
    </cfRule>
  </conditionalFormatting>
  <conditionalFormatting sqref="X30">
    <cfRule type="expression" dxfId="1520" priority="2246">
      <formula>F30=$A$17</formula>
    </cfRule>
    <cfRule type="expression" dxfId="1519" priority="2247">
      <formula>$D$7&lt;3</formula>
    </cfRule>
  </conditionalFormatting>
  <conditionalFormatting sqref="X31">
    <cfRule type="expression" dxfId="1518" priority="2244">
      <formula>$D$7&lt;3</formula>
    </cfRule>
    <cfRule type="expression" dxfId="1517" priority="2245">
      <formula>F31=$A$17</formula>
    </cfRule>
  </conditionalFormatting>
  <conditionalFormatting sqref="X32">
    <cfRule type="expression" dxfId="1516" priority="2242">
      <formula>F32=$A$17</formula>
    </cfRule>
    <cfRule type="expression" dxfId="1515" priority="2243">
      <formula>$D$7&lt;3</formula>
    </cfRule>
  </conditionalFormatting>
  <conditionalFormatting sqref="X33">
    <cfRule type="expression" dxfId="1514" priority="2240">
      <formula>$D$7&lt;3</formula>
    </cfRule>
    <cfRule type="expression" dxfId="1513" priority="2241">
      <formula>F33=$A$17</formula>
    </cfRule>
  </conditionalFormatting>
  <conditionalFormatting sqref="X34">
    <cfRule type="expression" dxfId="1512" priority="2238">
      <formula>F34=$A$17</formula>
    </cfRule>
    <cfRule type="expression" dxfId="1511" priority="2239">
      <formula>$D$7&lt;3</formula>
    </cfRule>
  </conditionalFormatting>
  <conditionalFormatting sqref="X35">
    <cfRule type="expression" dxfId="1510" priority="2236">
      <formula>$D$7&lt;3</formula>
    </cfRule>
    <cfRule type="expression" dxfId="1509" priority="2237">
      <formula>F35=$A$17</formula>
    </cfRule>
  </conditionalFormatting>
  <conditionalFormatting sqref="X36">
    <cfRule type="expression" dxfId="1508" priority="2234">
      <formula>F36=$A$17</formula>
    </cfRule>
    <cfRule type="expression" dxfId="1507" priority="2235">
      <formula>$D$7&lt;3</formula>
    </cfRule>
  </conditionalFormatting>
  <conditionalFormatting sqref="X37">
    <cfRule type="expression" dxfId="1506" priority="2232">
      <formula>$D$7&lt;3</formula>
    </cfRule>
    <cfRule type="expression" dxfId="1505" priority="2233">
      <formula>F37=$A$17</formula>
    </cfRule>
  </conditionalFormatting>
  <conditionalFormatting sqref="X38">
    <cfRule type="expression" dxfId="1504" priority="2230">
      <formula>F38=$A$17</formula>
    </cfRule>
    <cfRule type="expression" dxfId="1503" priority="2231">
      <formula>$D$7&lt;3</formula>
    </cfRule>
  </conditionalFormatting>
  <conditionalFormatting sqref="X39">
    <cfRule type="expression" dxfId="1502" priority="2228">
      <formula>$D$7&lt;3</formula>
    </cfRule>
    <cfRule type="expression" dxfId="1501" priority="2229">
      <formula>F39=$A$17</formula>
    </cfRule>
  </conditionalFormatting>
  <conditionalFormatting sqref="X40">
    <cfRule type="expression" dxfId="1500" priority="2226">
      <formula>F40=$A$17</formula>
    </cfRule>
    <cfRule type="expression" dxfId="1499" priority="2227">
      <formula>$D$7&lt;3</formula>
    </cfRule>
  </conditionalFormatting>
  <conditionalFormatting sqref="X41">
    <cfRule type="expression" dxfId="1498" priority="2224">
      <formula>$D$7&lt;3</formula>
    </cfRule>
    <cfRule type="expression" dxfId="1497" priority="2225">
      <formula>F41=$A$17</formula>
    </cfRule>
  </conditionalFormatting>
  <conditionalFormatting sqref="X42">
    <cfRule type="expression" dxfId="1496" priority="2222">
      <formula>F42=$A$17</formula>
    </cfRule>
    <cfRule type="expression" dxfId="1495" priority="2223">
      <formula>$D$7&lt;3</formula>
    </cfRule>
  </conditionalFormatting>
  <conditionalFormatting sqref="X43">
    <cfRule type="expression" dxfId="1494" priority="2220">
      <formula>$D$7&lt;3</formula>
    </cfRule>
    <cfRule type="expression" dxfId="1493" priority="2221">
      <formula>F43=$A$17</formula>
    </cfRule>
  </conditionalFormatting>
  <conditionalFormatting sqref="X44">
    <cfRule type="expression" dxfId="1492" priority="2218">
      <formula>F44=$A$17</formula>
    </cfRule>
    <cfRule type="expression" dxfId="1491" priority="2219">
      <formula>$D$7&lt;3</formula>
    </cfRule>
  </conditionalFormatting>
  <conditionalFormatting sqref="X45">
    <cfRule type="expression" dxfId="1490" priority="2216">
      <formula>$D$7&lt;3</formula>
    </cfRule>
    <cfRule type="expression" dxfId="1489" priority="2217">
      <formula>F45=$A$17</formula>
    </cfRule>
  </conditionalFormatting>
  <conditionalFormatting sqref="X46">
    <cfRule type="expression" dxfId="1488" priority="2214">
      <formula>F46=$A$17</formula>
    </cfRule>
    <cfRule type="expression" dxfId="1487" priority="2215">
      <formula>$D$7&lt;3</formula>
    </cfRule>
  </conditionalFormatting>
  <conditionalFormatting sqref="X47">
    <cfRule type="expression" dxfId="1486" priority="2212">
      <formula>$D$7&lt;3</formula>
    </cfRule>
    <cfRule type="expression" dxfId="1485" priority="2213">
      <formula>F47=$A$17</formula>
    </cfRule>
  </conditionalFormatting>
  <conditionalFormatting sqref="Z23">
    <cfRule type="expression" dxfId="1484" priority="2210">
      <formula>F23=$A$17</formula>
    </cfRule>
    <cfRule type="expression" dxfId="1483" priority="2211">
      <formula>$D$7&lt;2</formula>
    </cfRule>
  </conditionalFormatting>
  <conditionalFormatting sqref="Z24">
    <cfRule type="expression" dxfId="1482" priority="2208">
      <formula>F24=$A$17</formula>
    </cfRule>
    <cfRule type="expression" dxfId="1481" priority="2209">
      <formula>$D$7&lt;2</formula>
    </cfRule>
  </conditionalFormatting>
  <conditionalFormatting sqref="Z25">
    <cfRule type="expression" dxfId="1480" priority="2206">
      <formula>F25=$A$17</formula>
    </cfRule>
    <cfRule type="expression" dxfId="1479" priority="2207">
      <formula>$D$7&lt;2</formula>
    </cfRule>
  </conditionalFormatting>
  <conditionalFormatting sqref="Z26">
    <cfRule type="expression" dxfId="1478" priority="2204">
      <formula>F26=$A$17</formula>
    </cfRule>
    <cfRule type="expression" dxfId="1477" priority="2205">
      <formula>$D$7&lt;2</formula>
    </cfRule>
  </conditionalFormatting>
  <conditionalFormatting sqref="Z27">
    <cfRule type="expression" dxfId="1476" priority="2202">
      <formula>F27=$A$17</formula>
    </cfRule>
    <cfRule type="expression" dxfId="1475" priority="2203">
      <formula>$D$7&lt;2</formula>
    </cfRule>
  </conditionalFormatting>
  <conditionalFormatting sqref="Z28">
    <cfRule type="expression" dxfId="1474" priority="2200">
      <formula>F28=$A$17</formula>
    </cfRule>
    <cfRule type="expression" dxfId="1473" priority="2201">
      <formula>$D$7&lt;2</formula>
    </cfRule>
  </conditionalFormatting>
  <conditionalFormatting sqref="Z29">
    <cfRule type="expression" dxfId="1472" priority="2198">
      <formula>F29=$A$17</formula>
    </cfRule>
    <cfRule type="expression" dxfId="1471" priority="2199">
      <formula>$D$7&lt;2</formula>
    </cfRule>
  </conditionalFormatting>
  <conditionalFormatting sqref="Z30">
    <cfRule type="expression" dxfId="1470" priority="2196">
      <formula>F30=$A$17</formula>
    </cfRule>
    <cfRule type="expression" dxfId="1469" priority="2197">
      <formula>$D$7&lt;2</formula>
    </cfRule>
  </conditionalFormatting>
  <conditionalFormatting sqref="Z31">
    <cfRule type="expression" dxfId="1468" priority="2194">
      <formula>F31=$A$17</formula>
    </cfRule>
    <cfRule type="expression" dxfId="1467" priority="2195">
      <formula>$D$7&lt;2</formula>
    </cfRule>
  </conditionalFormatting>
  <conditionalFormatting sqref="Z32">
    <cfRule type="expression" dxfId="1466" priority="2192">
      <formula>F32=$A$17</formula>
    </cfRule>
    <cfRule type="expression" dxfId="1465" priority="2193">
      <formula>$D$7&lt;2</formula>
    </cfRule>
  </conditionalFormatting>
  <conditionalFormatting sqref="Z33">
    <cfRule type="expression" dxfId="1464" priority="2190">
      <formula>F33=$A$17</formula>
    </cfRule>
    <cfRule type="expression" dxfId="1463" priority="2191">
      <formula>$D$7&lt;2</formula>
    </cfRule>
  </conditionalFormatting>
  <conditionalFormatting sqref="Z34">
    <cfRule type="expression" dxfId="1462" priority="2188">
      <formula>F34=$A$17</formula>
    </cfRule>
    <cfRule type="expression" dxfId="1461" priority="2189">
      <formula>$D$7&lt;2</formula>
    </cfRule>
  </conditionalFormatting>
  <conditionalFormatting sqref="Z35">
    <cfRule type="expression" dxfId="1460" priority="2186">
      <formula>F35=$A$17</formula>
    </cfRule>
    <cfRule type="expression" dxfId="1459" priority="2187">
      <formula>$D$7&lt;2</formula>
    </cfRule>
  </conditionalFormatting>
  <conditionalFormatting sqref="Z36">
    <cfRule type="expression" dxfId="1458" priority="2184">
      <formula>F36=$A$17</formula>
    </cfRule>
    <cfRule type="expression" dxfId="1457" priority="2185">
      <formula>$D$7&lt;2</formula>
    </cfRule>
  </conditionalFormatting>
  <conditionalFormatting sqref="Z37">
    <cfRule type="expression" dxfId="1456" priority="2182">
      <formula>F37=$A$17</formula>
    </cfRule>
    <cfRule type="expression" dxfId="1455" priority="2183">
      <formula>$D$7&lt;2</formula>
    </cfRule>
  </conditionalFormatting>
  <conditionalFormatting sqref="Z38">
    <cfRule type="expression" dxfId="1454" priority="2180">
      <formula>F38=$A$17</formula>
    </cfRule>
    <cfRule type="expression" dxfId="1453" priority="2181">
      <formula>$D$7&lt;2</formula>
    </cfRule>
  </conditionalFormatting>
  <conditionalFormatting sqref="Z39">
    <cfRule type="expression" dxfId="1452" priority="2178">
      <formula>F39=$A$17</formula>
    </cfRule>
    <cfRule type="expression" dxfId="1451" priority="2179">
      <formula>$D$7&lt;2</formula>
    </cfRule>
  </conditionalFormatting>
  <conditionalFormatting sqref="Z40">
    <cfRule type="expression" dxfId="1450" priority="2176">
      <formula>F40=$A$17</formula>
    </cfRule>
    <cfRule type="expression" dxfId="1449" priority="2177">
      <formula>$D$7&lt;2</formula>
    </cfRule>
  </conditionalFormatting>
  <conditionalFormatting sqref="Z41">
    <cfRule type="expression" dxfId="1448" priority="2174">
      <formula>F41=$A$17</formula>
    </cfRule>
    <cfRule type="expression" dxfId="1447" priority="2175">
      <formula>$D$7&lt;2</formula>
    </cfRule>
  </conditionalFormatting>
  <conditionalFormatting sqref="Z42">
    <cfRule type="expression" dxfId="1446" priority="2172">
      <formula>F42=$A$17</formula>
    </cfRule>
    <cfRule type="expression" dxfId="1445" priority="2173">
      <formula>$D$7&lt;2</formula>
    </cfRule>
  </conditionalFormatting>
  <conditionalFormatting sqref="Z43">
    <cfRule type="expression" dxfId="1444" priority="2170">
      <formula>F43=$A$17</formula>
    </cfRule>
    <cfRule type="expression" dxfId="1443" priority="2171">
      <formula>$D$7&lt;2</formula>
    </cfRule>
  </conditionalFormatting>
  <conditionalFormatting sqref="Z44">
    <cfRule type="expression" dxfId="1442" priority="2168">
      <formula>F44=$A$17</formula>
    </cfRule>
    <cfRule type="expression" dxfId="1441" priority="2169">
      <formula>$D$7&lt;2</formula>
    </cfRule>
  </conditionalFormatting>
  <conditionalFormatting sqref="Z45">
    <cfRule type="expression" dxfId="1440" priority="2166">
      <formula>F45=$A$17</formula>
    </cfRule>
    <cfRule type="expression" dxfId="1439" priority="2167">
      <formula>$D$7&lt;2</formula>
    </cfRule>
  </conditionalFormatting>
  <conditionalFormatting sqref="Z46">
    <cfRule type="expression" dxfId="1438" priority="2164">
      <formula>F46=$A$17</formula>
    </cfRule>
    <cfRule type="expression" dxfId="1437" priority="2165">
      <formula>$D$7&lt;2</formula>
    </cfRule>
  </conditionalFormatting>
  <conditionalFormatting sqref="Z47">
    <cfRule type="expression" dxfId="1436" priority="2162">
      <formula>F47=$A$17</formula>
    </cfRule>
    <cfRule type="expression" dxfId="1435" priority="2163">
      <formula>$D$7&lt;2</formula>
    </cfRule>
  </conditionalFormatting>
  <conditionalFormatting sqref="AA23">
    <cfRule type="expression" dxfId="1434" priority="2160">
      <formula>F23=$A$17</formula>
    </cfRule>
    <cfRule type="expression" dxfId="1433" priority="2161">
      <formula>$D$7&lt;3</formula>
    </cfRule>
  </conditionalFormatting>
  <conditionalFormatting sqref="AA24">
    <cfRule type="expression" dxfId="1432" priority="2158">
      <formula>F24=$A$17</formula>
    </cfRule>
    <cfRule type="expression" dxfId="1431" priority="2159">
      <formula>$D$7&lt;3</formula>
    </cfRule>
  </conditionalFormatting>
  <conditionalFormatting sqref="AA25">
    <cfRule type="expression" dxfId="1430" priority="2156">
      <formula>F25=$A$17</formula>
    </cfRule>
    <cfRule type="expression" dxfId="1429" priority="2157">
      <formula>$D$7&lt;3</formula>
    </cfRule>
  </conditionalFormatting>
  <conditionalFormatting sqref="AA26">
    <cfRule type="expression" dxfId="1428" priority="2154">
      <formula>F26=$A$17</formula>
    </cfRule>
    <cfRule type="expression" dxfId="1427" priority="2155">
      <formula>$D$7&lt;3</formula>
    </cfRule>
  </conditionalFormatting>
  <conditionalFormatting sqref="AA27">
    <cfRule type="expression" dxfId="1426" priority="2152">
      <formula>F27=$A$17</formula>
    </cfRule>
    <cfRule type="expression" dxfId="1425" priority="2153">
      <formula>$D$7&lt;3</formula>
    </cfRule>
  </conditionalFormatting>
  <conditionalFormatting sqref="AA28">
    <cfRule type="expression" dxfId="1424" priority="2150">
      <formula>F28=$A$17</formula>
    </cfRule>
    <cfRule type="expression" dxfId="1423" priority="2151">
      <formula>$D$7&lt;3</formula>
    </cfRule>
  </conditionalFormatting>
  <conditionalFormatting sqref="AA29">
    <cfRule type="expression" dxfId="1422" priority="2148">
      <formula>F29=$A$17</formula>
    </cfRule>
    <cfRule type="expression" dxfId="1421" priority="2149">
      <formula>$D$7&lt;3</formula>
    </cfRule>
  </conditionalFormatting>
  <conditionalFormatting sqref="AA30">
    <cfRule type="expression" dxfId="1420" priority="2146">
      <formula>F30=$A$17</formula>
    </cfRule>
    <cfRule type="expression" dxfId="1419" priority="2147">
      <formula>$D$7&lt;3</formula>
    </cfRule>
  </conditionalFormatting>
  <conditionalFormatting sqref="AA31">
    <cfRule type="expression" dxfId="1418" priority="2144">
      <formula>F31=$A$17</formula>
    </cfRule>
    <cfRule type="expression" dxfId="1417" priority="2145">
      <formula>$D$7&lt;3</formula>
    </cfRule>
  </conditionalFormatting>
  <conditionalFormatting sqref="AA32">
    <cfRule type="expression" dxfId="1416" priority="2142">
      <formula>F32=$A$17</formula>
    </cfRule>
    <cfRule type="expression" dxfId="1415" priority="2143">
      <formula>$D$7&lt;3</formula>
    </cfRule>
  </conditionalFormatting>
  <conditionalFormatting sqref="AA33">
    <cfRule type="expression" dxfId="1414" priority="2140">
      <formula>F33=$A$17</formula>
    </cfRule>
    <cfRule type="expression" dxfId="1413" priority="2141">
      <formula>$D$7&lt;3</formula>
    </cfRule>
  </conditionalFormatting>
  <conditionalFormatting sqref="AA34">
    <cfRule type="expression" dxfId="1412" priority="2138">
      <formula>F34=$A$17</formula>
    </cfRule>
    <cfRule type="expression" dxfId="1411" priority="2139">
      <formula>$D$7&lt;3</formula>
    </cfRule>
  </conditionalFormatting>
  <conditionalFormatting sqref="AA35">
    <cfRule type="expression" dxfId="1410" priority="2136">
      <formula>F35=$A$17</formula>
    </cfRule>
    <cfRule type="expression" dxfId="1409" priority="2137">
      <formula>$D$7&lt;3</formula>
    </cfRule>
  </conditionalFormatting>
  <conditionalFormatting sqref="AA36">
    <cfRule type="expression" dxfId="1408" priority="2134">
      <formula>F36=$A$17</formula>
    </cfRule>
    <cfRule type="expression" dxfId="1407" priority="2135">
      <formula>$D$7&lt;3</formula>
    </cfRule>
  </conditionalFormatting>
  <conditionalFormatting sqref="AA37">
    <cfRule type="expression" dxfId="1406" priority="2132">
      <formula>F37=$A$17</formula>
    </cfRule>
    <cfRule type="expression" dxfId="1405" priority="2133">
      <formula>$D$7&lt;3</formula>
    </cfRule>
  </conditionalFormatting>
  <conditionalFormatting sqref="AA38">
    <cfRule type="expression" dxfId="1404" priority="2130">
      <formula>F38=$A$17</formula>
    </cfRule>
    <cfRule type="expression" dxfId="1403" priority="2131">
      <formula>$D$7&lt;3</formula>
    </cfRule>
  </conditionalFormatting>
  <conditionalFormatting sqref="AA39">
    <cfRule type="expression" dxfId="1402" priority="2128">
      <formula>F39=$A$17</formula>
    </cfRule>
    <cfRule type="expression" dxfId="1401" priority="2129">
      <formula>$D$7&lt;3</formula>
    </cfRule>
  </conditionalFormatting>
  <conditionalFormatting sqref="AA40">
    <cfRule type="expression" dxfId="1400" priority="2126">
      <formula>F40=$A$17</formula>
    </cfRule>
    <cfRule type="expression" dxfId="1399" priority="2127">
      <formula>$D$7&lt;3</formula>
    </cfRule>
  </conditionalFormatting>
  <conditionalFormatting sqref="AA41">
    <cfRule type="expression" dxfId="1398" priority="2124">
      <formula>F41=$A$17</formula>
    </cfRule>
    <cfRule type="expression" dxfId="1397" priority="2125">
      <formula>$D$7&lt;3</formula>
    </cfRule>
  </conditionalFormatting>
  <conditionalFormatting sqref="AA42">
    <cfRule type="expression" dxfId="1396" priority="2122">
      <formula>F42=$A$17</formula>
    </cfRule>
    <cfRule type="expression" dxfId="1395" priority="2123">
      <formula>$D$7&lt;3</formula>
    </cfRule>
  </conditionalFormatting>
  <conditionalFormatting sqref="AA43">
    <cfRule type="expression" dxfId="1394" priority="2120">
      <formula>F43=$A$17</formula>
    </cfRule>
    <cfRule type="expression" dxfId="1393" priority="2121">
      <formula>$D$7&lt;3</formula>
    </cfRule>
  </conditionalFormatting>
  <conditionalFormatting sqref="AA44">
    <cfRule type="expression" dxfId="1392" priority="2118">
      <formula>F44=$A$17</formula>
    </cfRule>
    <cfRule type="expression" dxfId="1391" priority="2119">
      <formula>$D$7&lt;3</formula>
    </cfRule>
  </conditionalFormatting>
  <conditionalFormatting sqref="AA45">
    <cfRule type="expression" dxfId="1390" priority="2116">
      <formula>F45=$A$17</formula>
    </cfRule>
    <cfRule type="expression" dxfId="1389" priority="2117">
      <formula>$D$7&lt;3</formula>
    </cfRule>
  </conditionalFormatting>
  <conditionalFormatting sqref="AA46">
    <cfRule type="expression" dxfId="1388" priority="2114">
      <formula>F46=$A$17</formula>
    </cfRule>
    <cfRule type="expression" dxfId="1387" priority="2115">
      <formula>$D$7&lt;3</formula>
    </cfRule>
  </conditionalFormatting>
  <conditionalFormatting sqref="AA47">
    <cfRule type="expression" dxfId="1386" priority="2112">
      <formula>F47=$A$17</formula>
    </cfRule>
    <cfRule type="expression" dxfId="1385" priority="2113">
      <formula>$D$7&lt;3</formula>
    </cfRule>
  </conditionalFormatting>
  <conditionalFormatting sqref="AC23">
    <cfRule type="expression" dxfId="1384" priority="2109">
      <formula>F23=$A$18</formula>
    </cfRule>
    <cfRule type="expression" dxfId="1383" priority="2110">
      <formula>F23=$A$17</formula>
    </cfRule>
    <cfRule type="expression" dxfId="1382" priority="2111">
      <formula>$D$7&lt;2</formula>
    </cfRule>
  </conditionalFormatting>
  <conditionalFormatting sqref="AC24">
    <cfRule type="expression" dxfId="1381" priority="2106">
      <formula>F24=$A$18</formula>
    </cfRule>
    <cfRule type="expression" dxfId="1380" priority="2107">
      <formula>F24=$A$17</formula>
    </cfRule>
    <cfRule type="expression" dxfId="1379" priority="2108">
      <formula>$D$7&lt;2</formula>
    </cfRule>
  </conditionalFormatting>
  <conditionalFormatting sqref="AC25">
    <cfRule type="expression" dxfId="1378" priority="2103">
      <formula>F25=$A$18</formula>
    </cfRule>
    <cfRule type="expression" dxfId="1377" priority="2104">
      <formula>F25=$A$17</formula>
    </cfRule>
    <cfRule type="expression" dxfId="1376" priority="2105">
      <formula>$D$7&lt;2</formula>
    </cfRule>
  </conditionalFormatting>
  <conditionalFormatting sqref="AC26">
    <cfRule type="expression" dxfId="1375" priority="2100">
      <formula>F26=$A$18</formula>
    </cfRule>
    <cfRule type="expression" dxfId="1374" priority="2101">
      <formula>F26=$A$17</formula>
    </cfRule>
    <cfRule type="expression" dxfId="1373" priority="2102">
      <formula>$D$7&lt;2</formula>
    </cfRule>
  </conditionalFormatting>
  <conditionalFormatting sqref="AC27">
    <cfRule type="expression" dxfId="1372" priority="2097">
      <formula>F27=$A$18</formula>
    </cfRule>
    <cfRule type="expression" dxfId="1371" priority="2098">
      <formula>F27=$A$17</formula>
    </cfRule>
    <cfRule type="expression" dxfId="1370" priority="2099">
      <formula>$D$7&lt;2</formula>
    </cfRule>
  </conditionalFormatting>
  <conditionalFormatting sqref="AC28">
    <cfRule type="expression" dxfId="1369" priority="2094">
      <formula>F28=$A$18</formula>
    </cfRule>
    <cfRule type="expression" dxfId="1368" priority="2095">
      <formula>F28=$A$17</formula>
    </cfRule>
    <cfRule type="expression" dxfId="1367" priority="2096">
      <formula>$D$7&lt;2</formula>
    </cfRule>
  </conditionalFormatting>
  <conditionalFormatting sqref="AC29">
    <cfRule type="expression" dxfId="1366" priority="2091">
      <formula>F29=$A$18</formula>
    </cfRule>
    <cfRule type="expression" dxfId="1365" priority="2092">
      <formula>F29=$A$17</formula>
    </cfRule>
    <cfRule type="expression" dxfId="1364" priority="2093">
      <formula>$D$7&lt;2</formula>
    </cfRule>
  </conditionalFormatting>
  <conditionalFormatting sqref="AC30">
    <cfRule type="expression" dxfId="1363" priority="2088">
      <formula>F30=$A$18</formula>
    </cfRule>
    <cfRule type="expression" dxfId="1362" priority="2089">
      <formula>F30=$A$17</formula>
    </cfRule>
    <cfRule type="expression" dxfId="1361" priority="2090">
      <formula>$D$7&lt;2</formula>
    </cfRule>
  </conditionalFormatting>
  <conditionalFormatting sqref="AC31">
    <cfRule type="expression" dxfId="1360" priority="2085">
      <formula>F31=$A$18</formula>
    </cfRule>
    <cfRule type="expression" dxfId="1359" priority="2086">
      <formula>F31=$A$17</formula>
    </cfRule>
    <cfRule type="expression" dxfId="1358" priority="2087">
      <formula>$D$7&lt;2</formula>
    </cfRule>
  </conditionalFormatting>
  <conditionalFormatting sqref="AC32">
    <cfRule type="expression" dxfId="1357" priority="2082">
      <formula>F32=$A$18</formula>
    </cfRule>
    <cfRule type="expression" dxfId="1356" priority="2083">
      <formula>F32=$A$17</formula>
    </cfRule>
    <cfRule type="expression" dxfId="1355" priority="2084">
      <formula>$D$7&lt;2</formula>
    </cfRule>
  </conditionalFormatting>
  <conditionalFormatting sqref="AC33">
    <cfRule type="expression" dxfId="1354" priority="2079">
      <formula>F33=$A$18</formula>
    </cfRule>
    <cfRule type="expression" dxfId="1353" priority="2080">
      <formula>F33=$A$17</formula>
    </cfRule>
    <cfRule type="expression" dxfId="1352" priority="2081">
      <formula>$D$7&lt;2</formula>
    </cfRule>
  </conditionalFormatting>
  <conditionalFormatting sqref="AC34">
    <cfRule type="expression" dxfId="1351" priority="2076">
      <formula>F34=$A$18</formula>
    </cfRule>
    <cfRule type="expression" dxfId="1350" priority="2077">
      <formula>F34=$A$17</formula>
    </cfRule>
    <cfRule type="expression" dxfId="1349" priority="2078">
      <formula>$D$7&lt;2</formula>
    </cfRule>
  </conditionalFormatting>
  <conditionalFormatting sqref="AC35">
    <cfRule type="expression" dxfId="1348" priority="2073">
      <formula>F35=$A$18</formula>
    </cfRule>
    <cfRule type="expression" dxfId="1347" priority="2074">
      <formula>F35=$A$17</formula>
    </cfRule>
    <cfRule type="expression" dxfId="1346" priority="2075">
      <formula>$D$7&lt;2</formula>
    </cfRule>
  </conditionalFormatting>
  <conditionalFormatting sqref="AC36">
    <cfRule type="expression" dxfId="1345" priority="2070">
      <formula>F36=$A$18</formula>
    </cfRule>
    <cfRule type="expression" dxfId="1344" priority="2071">
      <formula>F36=$A$17</formula>
    </cfRule>
    <cfRule type="expression" dxfId="1343" priority="2072">
      <formula>$D$7&lt;2</formula>
    </cfRule>
  </conditionalFormatting>
  <conditionalFormatting sqref="AC37">
    <cfRule type="expression" dxfId="1342" priority="2067">
      <formula>F37=$A$18</formula>
    </cfRule>
    <cfRule type="expression" dxfId="1341" priority="2068">
      <formula>F37=$A$17</formula>
    </cfRule>
    <cfRule type="expression" dxfId="1340" priority="2069">
      <formula>$D$7&lt;2</formula>
    </cfRule>
  </conditionalFormatting>
  <conditionalFormatting sqref="AC38">
    <cfRule type="expression" dxfId="1339" priority="2064">
      <formula>F38=$A$18</formula>
    </cfRule>
    <cfRule type="expression" dxfId="1338" priority="2065">
      <formula>F38=$A$17</formula>
    </cfRule>
    <cfRule type="expression" dxfId="1337" priority="2066">
      <formula>$D$7&lt;2</formula>
    </cfRule>
  </conditionalFormatting>
  <conditionalFormatting sqref="AC39">
    <cfRule type="expression" dxfId="1336" priority="2061">
      <formula>F39=$A$18</formula>
    </cfRule>
    <cfRule type="expression" dxfId="1335" priority="2062">
      <formula>F39=$A$17</formula>
    </cfRule>
    <cfRule type="expression" dxfId="1334" priority="2063">
      <formula>$D$7&lt;2</formula>
    </cfRule>
  </conditionalFormatting>
  <conditionalFormatting sqref="AC40">
    <cfRule type="expression" dxfId="1333" priority="2058">
      <formula>F40=$A$18</formula>
    </cfRule>
    <cfRule type="expression" dxfId="1332" priority="2059">
      <formula>F40=$A$17</formula>
    </cfRule>
    <cfRule type="expression" dxfId="1331" priority="2060">
      <formula>$D$7&lt;2</formula>
    </cfRule>
  </conditionalFormatting>
  <conditionalFormatting sqref="AC41">
    <cfRule type="expression" dxfId="1330" priority="2055">
      <formula>F41=$A$18</formula>
    </cfRule>
    <cfRule type="expression" dxfId="1329" priority="2056">
      <formula>F41=$A$17</formula>
    </cfRule>
    <cfRule type="expression" dxfId="1328" priority="2057">
      <formula>$D$7&lt;2</formula>
    </cfRule>
  </conditionalFormatting>
  <conditionalFormatting sqref="AC42">
    <cfRule type="expression" dxfId="1327" priority="2052">
      <formula>F42=$A$18</formula>
    </cfRule>
    <cfRule type="expression" dxfId="1326" priority="2053">
      <formula>F42=$A$17</formula>
    </cfRule>
    <cfRule type="expression" dxfId="1325" priority="2054">
      <formula>$D$7&lt;2</formula>
    </cfRule>
  </conditionalFormatting>
  <conditionalFormatting sqref="AC43">
    <cfRule type="expression" dxfId="1324" priority="2049">
      <formula>F43=$A$18</formula>
    </cfRule>
    <cfRule type="expression" dxfId="1323" priority="2050">
      <formula>F43=$A$17</formula>
    </cfRule>
    <cfRule type="expression" dxfId="1322" priority="2051">
      <formula>$D$7&lt;2</formula>
    </cfRule>
  </conditionalFormatting>
  <conditionalFormatting sqref="AC44">
    <cfRule type="expression" dxfId="1321" priority="2046">
      <formula>F44=$A$18</formula>
    </cfRule>
    <cfRule type="expression" dxfId="1320" priority="2047">
      <formula>F44=$A$17</formula>
    </cfRule>
    <cfRule type="expression" dxfId="1319" priority="2048">
      <formula>$D$7&lt;2</formula>
    </cfRule>
  </conditionalFormatting>
  <conditionalFormatting sqref="AC45">
    <cfRule type="expression" dxfId="1318" priority="2043">
      <formula>F45=$A$18</formula>
    </cfRule>
    <cfRule type="expression" dxfId="1317" priority="2044">
      <formula>F45=$A$17</formula>
    </cfRule>
    <cfRule type="expression" dxfId="1316" priority="2045">
      <formula>$D$7&lt;2</formula>
    </cfRule>
  </conditionalFormatting>
  <conditionalFormatting sqref="AC46">
    <cfRule type="expression" dxfId="1315" priority="2040">
      <formula>F46=$A$18</formula>
    </cfRule>
    <cfRule type="expression" dxfId="1314" priority="2041">
      <formula>F46=$A$17</formula>
    </cfRule>
    <cfRule type="expression" dxfId="1313" priority="2042">
      <formula>$D$7&lt;2</formula>
    </cfRule>
  </conditionalFormatting>
  <conditionalFormatting sqref="AC47">
    <cfRule type="expression" dxfId="1312" priority="2037">
      <formula>F47=$A$18</formula>
    </cfRule>
    <cfRule type="expression" dxfId="1311" priority="2038">
      <formula>F47=$A$17</formula>
    </cfRule>
    <cfRule type="expression" dxfId="1310" priority="2039">
      <formula>$D$7&lt;2</formula>
    </cfRule>
  </conditionalFormatting>
  <conditionalFormatting sqref="AD23">
    <cfRule type="expression" dxfId="1309" priority="2034">
      <formula>F23=$A$18</formula>
    </cfRule>
    <cfRule type="expression" dxfId="1308" priority="2035">
      <formula>F23=$A$17</formula>
    </cfRule>
    <cfRule type="expression" dxfId="1307" priority="2036">
      <formula>$D$7&lt;3</formula>
    </cfRule>
  </conditionalFormatting>
  <conditionalFormatting sqref="AD24">
    <cfRule type="expression" dxfId="1306" priority="2031">
      <formula>F24=$A$18</formula>
    </cfRule>
    <cfRule type="expression" dxfId="1305" priority="2032">
      <formula>F24=$A$17</formula>
    </cfRule>
    <cfRule type="expression" dxfId="1304" priority="2033">
      <formula>$D$7&lt;3</formula>
    </cfRule>
  </conditionalFormatting>
  <conditionalFormatting sqref="AD25">
    <cfRule type="expression" dxfId="1303" priority="2028">
      <formula>F25=$A$18</formula>
    </cfRule>
    <cfRule type="expression" dxfId="1302" priority="2029">
      <formula>F25=$A$17</formula>
    </cfRule>
    <cfRule type="expression" dxfId="1301" priority="2030">
      <formula>$D$7&lt;3</formula>
    </cfRule>
  </conditionalFormatting>
  <conditionalFormatting sqref="AD26">
    <cfRule type="expression" dxfId="1300" priority="2025">
      <formula>F26=$A$18</formula>
    </cfRule>
    <cfRule type="expression" dxfId="1299" priority="2026">
      <formula>F26=$A$17</formula>
    </cfRule>
    <cfRule type="expression" dxfId="1298" priority="2027">
      <formula>$D$7&lt;3</formula>
    </cfRule>
  </conditionalFormatting>
  <conditionalFormatting sqref="AD27">
    <cfRule type="expression" dxfId="1297" priority="2022">
      <formula>F27=$A$18</formula>
    </cfRule>
    <cfRule type="expression" dxfId="1296" priority="2023">
      <formula>F27=$A$17</formula>
    </cfRule>
    <cfRule type="expression" dxfId="1295" priority="2024">
      <formula>$D$7&lt;3</formula>
    </cfRule>
  </conditionalFormatting>
  <conditionalFormatting sqref="AD28">
    <cfRule type="expression" dxfId="1294" priority="2019">
      <formula>F28=$A$18</formula>
    </cfRule>
    <cfRule type="expression" dxfId="1293" priority="2020">
      <formula>F28=$A$17</formula>
    </cfRule>
    <cfRule type="expression" dxfId="1292" priority="2021">
      <formula>$D$7&lt;3</formula>
    </cfRule>
  </conditionalFormatting>
  <conditionalFormatting sqref="AD29">
    <cfRule type="expression" dxfId="1291" priority="2016">
      <formula>F29=$A$18</formula>
    </cfRule>
    <cfRule type="expression" dxfId="1290" priority="2017">
      <formula>F29=$A$17</formula>
    </cfRule>
    <cfRule type="expression" dxfId="1289" priority="2018">
      <formula>$D$7&lt;3</formula>
    </cfRule>
  </conditionalFormatting>
  <conditionalFormatting sqref="AD30">
    <cfRule type="expression" dxfId="1288" priority="2013">
      <formula>F30=$A$18</formula>
    </cfRule>
    <cfRule type="expression" dxfId="1287" priority="2014">
      <formula>F30=$A$17</formula>
    </cfRule>
    <cfRule type="expression" dxfId="1286" priority="2015">
      <formula>$D$7&lt;3</formula>
    </cfRule>
  </conditionalFormatting>
  <conditionalFormatting sqref="AD31">
    <cfRule type="expression" dxfId="1285" priority="2010">
      <formula>F31=$A$18</formula>
    </cfRule>
    <cfRule type="expression" dxfId="1284" priority="2011">
      <formula>F31=$A$17</formula>
    </cfRule>
    <cfRule type="expression" dxfId="1283" priority="2012">
      <formula>$D$7&lt;3</formula>
    </cfRule>
  </conditionalFormatting>
  <conditionalFormatting sqref="AD32">
    <cfRule type="expression" dxfId="1282" priority="2007">
      <formula>F32=$A$18</formula>
    </cfRule>
    <cfRule type="expression" dxfId="1281" priority="2008">
      <formula>F32=$A$17</formula>
    </cfRule>
    <cfRule type="expression" dxfId="1280" priority="2009">
      <formula>$D$7&lt;3</formula>
    </cfRule>
  </conditionalFormatting>
  <conditionalFormatting sqref="AD33">
    <cfRule type="expression" dxfId="1279" priority="2004">
      <formula>F33=$A$18</formula>
    </cfRule>
    <cfRule type="expression" dxfId="1278" priority="2005">
      <formula>F33=$A$17</formula>
    </cfRule>
    <cfRule type="expression" dxfId="1277" priority="2006">
      <formula>$D$7&lt;3</formula>
    </cfRule>
  </conditionalFormatting>
  <conditionalFormatting sqref="AD34">
    <cfRule type="expression" dxfId="1276" priority="2001">
      <formula>F34=$A$18</formula>
    </cfRule>
    <cfRule type="expression" dxfId="1275" priority="2002">
      <formula>F34=$A$17</formula>
    </cfRule>
    <cfRule type="expression" dxfId="1274" priority="2003">
      <formula>$D$7&lt;3</formula>
    </cfRule>
  </conditionalFormatting>
  <conditionalFormatting sqref="AD35">
    <cfRule type="expression" dxfId="1273" priority="1998">
      <formula>F35=$A$18</formula>
    </cfRule>
    <cfRule type="expression" dxfId="1272" priority="1999">
      <formula>F35=$A$17</formula>
    </cfRule>
    <cfRule type="expression" dxfId="1271" priority="2000">
      <formula>$D$7&lt;3</formula>
    </cfRule>
  </conditionalFormatting>
  <conditionalFormatting sqref="AD36">
    <cfRule type="expression" dxfId="1270" priority="1995">
      <formula>F36=$A$18</formula>
    </cfRule>
    <cfRule type="expression" dxfId="1269" priority="1996">
      <formula>F36=$A$17</formula>
    </cfRule>
    <cfRule type="expression" dxfId="1268" priority="1997">
      <formula>$D$7&lt;3</formula>
    </cfRule>
  </conditionalFormatting>
  <conditionalFormatting sqref="AD37">
    <cfRule type="expression" dxfId="1267" priority="1992">
      <formula>F37=$A$18</formula>
    </cfRule>
    <cfRule type="expression" dxfId="1266" priority="1993">
      <formula>F37=$A$17</formula>
    </cfRule>
    <cfRule type="expression" dxfId="1265" priority="1994">
      <formula>$D$7&lt;3</formula>
    </cfRule>
  </conditionalFormatting>
  <conditionalFormatting sqref="AD38">
    <cfRule type="expression" dxfId="1264" priority="1989">
      <formula>F38=$A$18</formula>
    </cfRule>
    <cfRule type="expression" dxfId="1263" priority="1990">
      <formula>F38=$A$17</formula>
    </cfRule>
    <cfRule type="expression" dxfId="1262" priority="1991">
      <formula>$D$7&lt;3</formula>
    </cfRule>
  </conditionalFormatting>
  <conditionalFormatting sqref="AD39">
    <cfRule type="expression" dxfId="1261" priority="1986">
      <formula>F39=$A$18</formula>
    </cfRule>
    <cfRule type="expression" dxfId="1260" priority="1987">
      <formula>F39=$A$17</formula>
    </cfRule>
    <cfRule type="expression" dxfId="1259" priority="1988">
      <formula>$D$7&lt;3</formula>
    </cfRule>
  </conditionalFormatting>
  <conditionalFormatting sqref="AD40">
    <cfRule type="expression" dxfId="1258" priority="1983">
      <formula>F40=$A$18</formula>
    </cfRule>
    <cfRule type="expression" dxfId="1257" priority="1984">
      <formula>F40=$A$17</formula>
    </cfRule>
    <cfRule type="expression" dxfId="1256" priority="1985">
      <formula>$D$7&lt;3</formula>
    </cfRule>
  </conditionalFormatting>
  <conditionalFormatting sqref="AD41">
    <cfRule type="expression" dxfId="1255" priority="1980">
      <formula>F41=$A$18</formula>
    </cfRule>
    <cfRule type="expression" dxfId="1254" priority="1981">
      <formula>F41=$A$17</formula>
    </cfRule>
    <cfRule type="expression" dxfId="1253" priority="1982">
      <formula>$D$7&lt;3</formula>
    </cfRule>
  </conditionalFormatting>
  <conditionalFormatting sqref="AD42">
    <cfRule type="expression" dxfId="1252" priority="1977">
      <formula>F42=$A$18</formula>
    </cfRule>
    <cfRule type="expression" dxfId="1251" priority="1978">
      <formula>F42=$A$17</formula>
    </cfRule>
    <cfRule type="expression" dxfId="1250" priority="1979">
      <formula>$D$7&lt;3</formula>
    </cfRule>
  </conditionalFormatting>
  <conditionalFormatting sqref="AD43">
    <cfRule type="expression" dxfId="1249" priority="1974">
      <formula>F43=$A$18</formula>
    </cfRule>
    <cfRule type="expression" dxfId="1248" priority="1975">
      <formula>F43=$A$17</formula>
    </cfRule>
    <cfRule type="expression" dxfId="1247" priority="1976">
      <formula>$D$7&lt;3</formula>
    </cfRule>
  </conditionalFormatting>
  <conditionalFormatting sqref="AD44">
    <cfRule type="expression" dxfId="1246" priority="1971">
      <formula>F44=$A$18</formula>
    </cfRule>
    <cfRule type="expression" dxfId="1245" priority="1972">
      <formula>F44=$A$17</formula>
    </cfRule>
    <cfRule type="expression" dxfId="1244" priority="1973">
      <formula>$D$7&lt;3</formula>
    </cfRule>
  </conditionalFormatting>
  <conditionalFormatting sqref="AD45">
    <cfRule type="expression" dxfId="1243" priority="1968">
      <formula>F45=$A$18</formula>
    </cfRule>
    <cfRule type="expression" dxfId="1242" priority="1969">
      <formula>F45=$A$17</formula>
    </cfRule>
    <cfRule type="expression" dxfId="1241" priority="1970">
      <formula>$D$7&lt;3</formula>
    </cfRule>
  </conditionalFormatting>
  <conditionalFormatting sqref="AD46">
    <cfRule type="expression" dxfId="1240" priority="1965">
      <formula>F46=$A$18</formula>
    </cfRule>
    <cfRule type="expression" dxfId="1239" priority="1966">
      <formula>F46=$A$17</formula>
    </cfRule>
    <cfRule type="expression" dxfId="1238" priority="1967">
      <formula>$D$7&lt;3</formula>
    </cfRule>
  </conditionalFormatting>
  <conditionalFormatting sqref="AD47">
    <cfRule type="expression" dxfId="1237" priority="1962">
      <formula>F47=$A$18</formula>
    </cfRule>
    <cfRule type="expression" dxfId="1236" priority="1963">
      <formula>F47=$A$17</formula>
    </cfRule>
    <cfRule type="expression" dxfId="1235" priority="1964">
      <formula>$D$7&lt;3</formula>
    </cfRule>
  </conditionalFormatting>
  <conditionalFormatting sqref="AE24">
    <cfRule type="expression" dxfId="1234" priority="1954">
      <formula>F24=$A$18</formula>
    </cfRule>
    <cfRule type="expression" dxfId="1233" priority="1955">
      <formula>F24=$A$17</formula>
    </cfRule>
  </conditionalFormatting>
  <conditionalFormatting sqref="AE25">
    <cfRule type="expression" dxfId="1232" priority="1951">
      <formula>F25=$A$18</formula>
    </cfRule>
    <cfRule type="expression" dxfId="1231" priority="1952">
      <formula>F25=$A$17</formula>
    </cfRule>
  </conditionalFormatting>
  <conditionalFormatting sqref="AE26">
    <cfRule type="expression" dxfId="1230" priority="1948">
      <formula>F26=$A$18</formula>
    </cfRule>
    <cfRule type="expression" dxfId="1229" priority="1949">
      <formula>F26=$A$17</formula>
    </cfRule>
  </conditionalFormatting>
  <conditionalFormatting sqref="AE27">
    <cfRule type="expression" dxfId="1228" priority="1945">
      <formula>F27=$A$18</formula>
    </cfRule>
    <cfRule type="expression" dxfId="1227" priority="1946">
      <formula>F27=$A$17</formula>
    </cfRule>
  </conditionalFormatting>
  <conditionalFormatting sqref="AE28">
    <cfRule type="expression" dxfId="1226" priority="1942">
      <formula>F28=$A$18</formula>
    </cfRule>
    <cfRule type="expression" dxfId="1225" priority="1943">
      <formula>F28=$A$17</formula>
    </cfRule>
  </conditionalFormatting>
  <conditionalFormatting sqref="AE29">
    <cfRule type="expression" dxfId="1224" priority="1939">
      <formula>F29=$A$18</formula>
    </cfRule>
    <cfRule type="expression" dxfId="1223" priority="1940">
      <formula>F29=$A$17</formula>
    </cfRule>
  </conditionalFormatting>
  <conditionalFormatting sqref="AE30">
    <cfRule type="expression" dxfId="1222" priority="1936">
      <formula>F30=$A$18</formula>
    </cfRule>
    <cfRule type="expression" dxfId="1221" priority="1937">
      <formula>F30=$A$17</formula>
    </cfRule>
  </conditionalFormatting>
  <conditionalFormatting sqref="AE31">
    <cfRule type="expression" dxfId="1220" priority="1933">
      <formula>F31=$A$18</formula>
    </cfRule>
    <cfRule type="expression" dxfId="1219" priority="1934">
      <formula>F31=$A$17</formula>
    </cfRule>
  </conditionalFormatting>
  <conditionalFormatting sqref="AE32">
    <cfRule type="expression" dxfId="1218" priority="1930">
      <formula>F32=$A$18</formula>
    </cfRule>
    <cfRule type="expression" dxfId="1217" priority="1931">
      <formula>F32=$A$17</formula>
    </cfRule>
  </conditionalFormatting>
  <conditionalFormatting sqref="AE33">
    <cfRule type="expression" dxfId="1216" priority="1927">
      <formula>F33=$A$18</formula>
    </cfRule>
    <cfRule type="expression" dxfId="1215" priority="1928">
      <formula>F33=$A$17</formula>
    </cfRule>
  </conditionalFormatting>
  <conditionalFormatting sqref="AE34">
    <cfRule type="expression" dxfId="1214" priority="1924">
      <formula>F34=$A$18</formula>
    </cfRule>
    <cfRule type="expression" dxfId="1213" priority="1925">
      <formula>F34=$A$17</formula>
    </cfRule>
  </conditionalFormatting>
  <conditionalFormatting sqref="AE35">
    <cfRule type="expression" dxfId="1212" priority="1921">
      <formula>F35=$A$18</formula>
    </cfRule>
    <cfRule type="expression" dxfId="1211" priority="1922">
      <formula>F35=$A$17</formula>
    </cfRule>
  </conditionalFormatting>
  <conditionalFormatting sqref="AE36">
    <cfRule type="expression" dxfId="1210" priority="1918">
      <formula>F36=$A$18</formula>
    </cfRule>
    <cfRule type="expression" dxfId="1209" priority="1919">
      <formula>F36=$A$17</formula>
    </cfRule>
  </conditionalFormatting>
  <conditionalFormatting sqref="AE37">
    <cfRule type="expression" dxfId="1208" priority="1915">
      <formula>F37=$A$18</formula>
    </cfRule>
    <cfRule type="expression" dxfId="1207" priority="1916">
      <formula>F37=$A$17</formula>
    </cfRule>
  </conditionalFormatting>
  <conditionalFormatting sqref="AE38">
    <cfRule type="expression" dxfId="1206" priority="1912">
      <formula>F38=$A$18</formula>
    </cfRule>
    <cfRule type="expression" dxfId="1205" priority="1913">
      <formula>F38=$A$17</formula>
    </cfRule>
  </conditionalFormatting>
  <conditionalFormatting sqref="AE39">
    <cfRule type="expression" dxfId="1204" priority="1909">
      <formula>F39=$A$18</formula>
    </cfRule>
    <cfRule type="expression" dxfId="1203" priority="1910">
      <formula>F39=$A$17</formula>
    </cfRule>
  </conditionalFormatting>
  <conditionalFormatting sqref="AE40">
    <cfRule type="expression" dxfId="1202" priority="1906">
      <formula>F40=$A$18</formula>
    </cfRule>
    <cfRule type="expression" dxfId="1201" priority="1907">
      <formula>F40=$A$17</formula>
    </cfRule>
  </conditionalFormatting>
  <conditionalFormatting sqref="AE41">
    <cfRule type="expression" dxfId="1200" priority="1903">
      <formula>F41=$A$18</formula>
    </cfRule>
    <cfRule type="expression" dxfId="1199" priority="1904">
      <formula>F41=$A$17</formula>
    </cfRule>
  </conditionalFormatting>
  <conditionalFormatting sqref="AE42">
    <cfRule type="expression" dxfId="1198" priority="1900">
      <formula>F42=$A$18</formula>
    </cfRule>
    <cfRule type="expression" dxfId="1197" priority="1901">
      <formula>F42=$A$17</formula>
    </cfRule>
  </conditionalFormatting>
  <conditionalFormatting sqref="AE43">
    <cfRule type="expression" dxfId="1196" priority="1897">
      <formula>F43=$A$18</formula>
    </cfRule>
    <cfRule type="expression" dxfId="1195" priority="1898">
      <formula>F43=$A$17</formula>
    </cfRule>
  </conditionalFormatting>
  <conditionalFormatting sqref="AE44">
    <cfRule type="expression" dxfId="1194" priority="1894">
      <formula>F44=$A$18</formula>
    </cfRule>
    <cfRule type="expression" dxfId="1193" priority="1895">
      <formula>F44=$A$17</formula>
    </cfRule>
  </conditionalFormatting>
  <conditionalFormatting sqref="AE45">
    <cfRule type="expression" dxfId="1192" priority="1891">
      <formula>F45=$A$18</formula>
    </cfRule>
    <cfRule type="expression" dxfId="1191" priority="1892">
      <formula>F45=$A$17</formula>
    </cfRule>
  </conditionalFormatting>
  <conditionalFormatting sqref="AE46">
    <cfRule type="expression" dxfId="1190" priority="1888">
      <formula>F46=$A$18</formula>
    </cfRule>
    <cfRule type="expression" dxfId="1189" priority="1889">
      <formula>F46=$A$17</formula>
    </cfRule>
  </conditionalFormatting>
  <conditionalFormatting sqref="AE47">
    <cfRule type="expression" dxfId="1188" priority="1885">
      <formula>F47=$A$18</formula>
    </cfRule>
    <cfRule type="expression" dxfId="1187" priority="1886">
      <formula>F47=$A$17</formula>
    </cfRule>
  </conditionalFormatting>
  <conditionalFormatting sqref="AF23">
    <cfRule type="expression" dxfId="1186" priority="1882">
      <formula>F23=$A$18</formula>
    </cfRule>
    <cfRule type="expression" dxfId="1185" priority="1883">
      <formula>F23=$A$17</formula>
    </cfRule>
    <cfRule type="expression" dxfId="1184" priority="1884">
      <formula>$D$7&lt;2</formula>
    </cfRule>
  </conditionalFormatting>
  <conditionalFormatting sqref="AF24">
    <cfRule type="expression" dxfId="1183" priority="1879">
      <formula>F24=$A$18</formula>
    </cfRule>
    <cfRule type="expression" dxfId="1182" priority="1880">
      <formula>F24=$A$17</formula>
    </cfRule>
    <cfRule type="expression" dxfId="1181" priority="1881">
      <formula>$D$7&lt;2</formula>
    </cfRule>
  </conditionalFormatting>
  <conditionalFormatting sqref="AG23">
    <cfRule type="expression" dxfId="1180" priority="1807">
      <formula>F23=$A$18</formula>
    </cfRule>
    <cfRule type="expression" dxfId="1179" priority="1808">
      <formula>F23=$A$17</formula>
    </cfRule>
    <cfRule type="expression" dxfId="1178" priority="1809">
      <formula>$D$7&lt;3</formula>
    </cfRule>
  </conditionalFormatting>
  <conditionalFormatting sqref="AG24">
    <cfRule type="expression" dxfId="1177" priority="1804">
      <formula>F24=$A$18</formula>
    </cfRule>
    <cfRule type="expression" dxfId="1176" priority="1805">
      <formula>F24=$A$17</formula>
    </cfRule>
    <cfRule type="expression" dxfId="1175" priority="1806">
      <formula>$D$7&lt;3</formula>
    </cfRule>
  </conditionalFormatting>
  <conditionalFormatting sqref="AH23">
    <cfRule type="expression" dxfId="1174" priority="1726">
      <formula>F23=$A$18</formula>
    </cfRule>
    <cfRule type="expression" dxfId="1173" priority="1727">
      <formula>F23=$A$17</formula>
    </cfRule>
    <cfRule type="expression" dxfId="1172" priority="1728">
      <formula>F23=$A$16</formula>
    </cfRule>
  </conditionalFormatting>
  <conditionalFormatting sqref="AH24">
    <cfRule type="expression" dxfId="1171" priority="1725">
      <formula>F24=$A$16</formula>
    </cfRule>
  </conditionalFormatting>
  <conditionalFormatting sqref="AH24">
    <cfRule type="expression" dxfId="1170" priority="1723">
      <formula>F24=$A$18</formula>
    </cfRule>
    <cfRule type="expression" dxfId="1169" priority="1724">
      <formula>F24=$A$17</formula>
    </cfRule>
  </conditionalFormatting>
  <conditionalFormatting sqref="AH25">
    <cfRule type="expression" dxfId="1168" priority="1720">
      <formula>F25=$A$18</formula>
    </cfRule>
    <cfRule type="expression" dxfId="1167" priority="1721">
      <formula>F25=$A$17</formula>
    </cfRule>
    <cfRule type="expression" dxfId="1166" priority="1722">
      <formula>F25=$A$16</formula>
    </cfRule>
  </conditionalFormatting>
  <conditionalFormatting sqref="AH26">
    <cfRule type="expression" dxfId="1165" priority="1719">
      <formula>F26=$A$16</formula>
    </cfRule>
  </conditionalFormatting>
  <conditionalFormatting sqref="AH26">
    <cfRule type="expression" dxfId="1164" priority="1717">
      <formula>F26=$A$18</formula>
    </cfRule>
    <cfRule type="expression" dxfId="1163" priority="1718">
      <formula>F26=$A$17</formula>
    </cfRule>
  </conditionalFormatting>
  <conditionalFormatting sqref="AH27">
    <cfRule type="expression" dxfId="1162" priority="1714">
      <formula>F27=$A$18</formula>
    </cfRule>
    <cfRule type="expression" dxfId="1161" priority="1715">
      <formula>F27=$A$17</formula>
    </cfRule>
    <cfRule type="expression" dxfId="1160" priority="1716">
      <formula>F27=$A$16</formula>
    </cfRule>
  </conditionalFormatting>
  <conditionalFormatting sqref="AH28">
    <cfRule type="expression" dxfId="1159" priority="1713">
      <formula>F28=$A$16</formula>
    </cfRule>
  </conditionalFormatting>
  <conditionalFormatting sqref="AH28">
    <cfRule type="expression" dxfId="1158" priority="1711">
      <formula>F28=$A$18</formula>
    </cfRule>
    <cfRule type="expression" dxfId="1157" priority="1712">
      <formula>F28=$A$17</formula>
    </cfRule>
  </conditionalFormatting>
  <conditionalFormatting sqref="AH29">
    <cfRule type="expression" dxfId="1156" priority="1708">
      <formula>F29=$A$18</formula>
    </cfRule>
    <cfRule type="expression" dxfId="1155" priority="1709">
      <formula>F29=$A$17</formula>
    </cfRule>
    <cfRule type="expression" dxfId="1154" priority="1710">
      <formula>F29=$A$16</formula>
    </cfRule>
  </conditionalFormatting>
  <conditionalFormatting sqref="AH30">
    <cfRule type="expression" dxfId="1153" priority="1707">
      <formula>F30=$A$16</formula>
    </cfRule>
  </conditionalFormatting>
  <conditionalFormatting sqref="AH30">
    <cfRule type="expression" dxfId="1152" priority="1705">
      <formula>F30=$A$18</formula>
    </cfRule>
    <cfRule type="expression" dxfId="1151" priority="1706">
      <formula>F30=$A$17</formula>
    </cfRule>
  </conditionalFormatting>
  <conditionalFormatting sqref="AH31">
    <cfRule type="expression" dxfId="1150" priority="1702">
      <formula>F31=$A$18</formula>
    </cfRule>
    <cfRule type="expression" dxfId="1149" priority="1703">
      <formula>F31=$A$17</formula>
    </cfRule>
    <cfRule type="expression" dxfId="1148" priority="1704">
      <formula>F31=$A$16</formula>
    </cfRule>
  </conditionalFormatting>
  <conditionalFormatting sqref="AH32">
    <cfRule type="expression" dxfId="1147" priority="1701">
      <formula>F32=$A$16</formula>
    </cfRule>
  </conditionalFormatting>
  <conditionalFormatting sqref="AH32">
    <cfRule type="expression" dxfId="1146" priority="1699">
      <formula>F32=$A$18</formula>
    </cfRule>
    <cfRule type="expression" dxfId="1145" priority="1700">
      <formula>F32=$A$17</formula>
    </cfRule>
  </conditionalFormatting>
  <conditionalFormatting sqref="AH33">
    <cfRule type="expression" dxfId="1144" priority="1696">
      <formula>F33=$A$18</formula>
    </cfRule>
    <cfRule type="expression" dxfId="1143" priority="1697">
      <formula>F33=$A$17</formula>
    </cfRule>
    <cfRule type="expression" dxfId="1142" priority="1698">
      <formula>F33=$A$16</formula>
    </cfRule>
  </conditionalFormatting>
  <conditionalFormatting sqref="AH34">
    <cfRule type="expression" dxfId="1141" priority="1695">
      <formula>F34=$A$16</formula>
    </cfRule>
  </conditionalFormatting>
  <conditionalFormatting sqref="AH34">
    <cfRule type="expression" dxfId="1140" priority="1693">
      <formula>F34=$A$18</formula>
    </cfRule>
    <cfRule type="expression" dxfId="1139" priority="1694">
      <formula>F34=$A$17</formula>
    </cfRule>
  </conditionalFormatting>
  <conditionalFormatting sqref="AH35">
    <cfRule type="expression" dxfId="1138" priority="1690">
      <formula>F35=$A$18</formula>
    </cfRule>
    <cfRule type="expression" dxfId="1137" priority="1691">
      <formula>F35=$A$17</formula>
    </cfRule>
    <cfRule type="expression" dxfId="1136" priority="1692">
      <formula>F35=$A$16</formula>
    </cfRule>
  </conditionalFormatting>
  <conditionalFormatting sqref="AH36">
    <cfRule type="expression" dxfId="1135" priority="1689">
      <formula>F36=$A$16</formula>
    </cfRule>
  </conditionalFormatting>
  <conditionalFormatting sqref="AH36">
    <cfRule type="expression" dxfId="1134" priority="1687">
      <formula>F36=$A$18</formula>
    </cfRule>
    <cfRule type="expression" dxfId="1133" priority="1688">
      <formula>F36=$A$17</formula>
    </cfRule>
  </conditionalFormatting>
  <conditionalFormatting sqref="AH37">
    <cfRule type="expression" dxfId="1132" priority="1684">
      <formula>F37=$A$18</formula>
    </cfRule>
    <cfRule type="expression" dxfId="1131" priority="1685">
      <formula>F37=$A$17</formula>
    </cfRule>
    <cfRule type="expression" dxfId="1130" priority="1686">
      <formula>F37=$A$16</formula>
    </cfRule>
  </conditionalFormatting>
  <conditionalFormatting sqref="AH38">
    <cfRule type="expression" dxfId="1129" priority="1683">
      <formula>F38=$A$16</formula>
    </cfRule>
  </conditionalFormatting>
  <conditionalFormatting sqref="AH38">
    <cfRule type="expression" dxfId="1128" priority="1681">
      <formula>F38=$A$18</formula>
    </cfRule>
    <cfRule type="expression" dxfId="1127" priority="1682">
      <formula>F38=$A$17</formula>
    </cfRule>
  </conditionalFormatting>
  <conditionalFormatting sqref="AH39">
    <cfRule type="expression" dxfId="1126" priority="1678">
      <formula>F39=$A$18</formula>
    </cfRule>
    <cfRule type="expression" dxfId="1125" priority="1679">
      <formula>F39=$A$17</formula>
    </cfRule>
    <cfRule type="expression" dxfId="1124" priority="1680">
      <formula>F39=$A$16</formula>
    </cfRule>
  </conditionalFormatting>
  <conditionalFormatting sqref="AH40">
    <cfRule type="expression" dxfId="1123" priority="1677">
      <formula>F40=$A$16</formula>
    </cfRule>
    <cfRule type="expression" dxfId="1122" priority="14">
      <formula>$F$40=$A$19</formula>
    </cfRule>
  </conditionalFormatting>
  <conditionalFormatting sqref="AH40">
    <cfRule type="expression" dxfId="1121" priority="1675">
      <formula>F40=$A$18</formula>
    </cfRule>
    <cfRule type="expression" dxfId="1120" priority="1676">
      <formula>F40=$A$17</formula>
    </cfRule>
  </conditionalFormatting>
  <conditionalFormatting sqref="AH41">
    <cfRule type="expression" dxfId="1119" priority="1672">
      <formula>F41=$A$18</formula>
    </cfRule>
    <cfRule type="expression" dxfId="1118" priority="1673">
      <formula>F41=$A$17</formula>
    </cfRule>
    <cfRule type="expression" dxfId="1117" priority="1674">
      <formula>F41=$A$16</formula>
    </cfRule>
  </conditionalFormatting>
  <conditionalFormatting sqref="AH42">
    <cfRule type="expression" dxfId="1116" priority="1671">
      <formula>F42=$A$16</formula>
    </cfRule>
  </conditionalFormatting>
  <conditionalFormatting sqref="AH42">
    <cfRule type="expression" dxfId="1115" priority="1669">
      <formula>F42=$A$18</formula>
    </cfRule>
    <cfRule type="expression" dxfId="1114" priority="1670">
      <formula>F42=$A$17</formula>
    </cfRule>
  </conditionalFormatting>
  <conditionalFormatting sqref="AH43">
    <cfRule type="expression" dxfId="1113" priority="1666">
      <formula>F43=$A$18</formula>
    </cfRule>
    <cfRule type="expression" dxfId="1112" priority="1667">
      <formula>F43=$A$17</formula>
    </cfRule>
    <cfRule type="expression" dxfId="1111" priority="1668">
      <formula>F43=$A$16</formula>
    </cfRule>
    <cfRule type="expression" dxfId="1110" priority="11">
      <formula>$F$43=$A$19</formula>
    </cfRule>
  </conditionalFormatting>
  <conditionalFormatting sqref="AH44">
    <cfRule type="expression" dxfId="1109" priority="1665">
      <formula>F44=$A$16</formula>
    </cfRule>
    <cfRule type="expression" dxfId="1108" priority="10">
      <formula>$F$44=$A$19</formula>
    </cfRule>
  </conditionalFormatting>
  <conditionalFormatting sqref="AH44">
    <cfRule type="expression" dxfId="1107" priority="1663">
      <formula>F44=$A$18</formula>
    </cfRule>
    <cfRule type="expression" dxfId="1106" priority="1664">
      <formula>F44=$A$17</formula>
    </cfRule>
  </conditionalFormatting>
  <conditionalFormatting sqref="AH45">
    <cfRule type="expression" dxfId="1105" priority="1660">
      <formula>F45=$A$18</formula>
    </cfRule>
    <cfRule type="expression" dxfId="1104" priority="1661">
      <formula>F45=$A$17</formula>
    </cfRule>
    <cfRule type="expression" dxfId="1103" priority="1662">
      <formula>F45=$A$16</formula>
    </cfRule>
  </conditionalFormatting>
  <conditionalFormatting sqref="AH46">
    <cfRule type="expression" dxfId="1102" priority="1659">
      <formula>F46=$A$16</formula>
    </cfRule>
  </conditionalFormatting>
  <conditionalFormatting sqref="AH46">
    <cfRule type="expression" dxfId="1101" priority="1657">
      <formula>F46=$A$18</formula>
    </cfRule>
    <cfRule type="expression" dxfId="1100" priority="1658">
      <formula>F46=$A$17</formula>
    </cfRule>
  </conditionalFormatting>
  <conditionalFormatting sqref="AH47">
    <cfRule type="expression" dxfId="1099" priority="1654">
      <formula>F47=$A$18</formula>
    </cfRule>
    <cfRule type="expression" dxfId="1098" priority="1655">
      <formula>F47=$A$17</formula>
    </cfRule>
    <cfRule type="expression" dxfId="1097" priority="1656">
      <formula>F47=$A$16</formula>
    </cfRule>
  </conditionalFormatting>
  <conditionalFormatting sqref="AF25">
    <cfRule type="expression" dxfId="1096" priority="1637">
      <formula>F25=$A$18</formula>
    </cfRule>
    <cfRule type="expression" dxfId="1095" priority="1638">
      <formula>F25=$A$17</formula>
    </cfRule>
    <cfRule type="expression" dxfId="1094" priority="1639">
      <formula>$D$7&lt;2</formula>
    </cfRule>
  </conditionalFormatting>
  <conditionalFormatting sqref="AF26">
    <cfRule type="expression" dxfId="1093" priority="1633">
      <formula>F26=$A$18</formula>
    </cfRule>
    <cfRule type="expression" dxfId="1092" priority="1634">
      <formula>F26=$A$17</formula>
    </cfRule>
    <cfRule type="expression" dxfId="1091" priority="1635">
      <formula>$D$7&lt;2</formula>
    </cfRule>
  </conditionalFormatting>
  <conditionalFormatting sqref="AF27">
    <cfRule type="expression" dxfId="1090" priority="1629">
      <formula>F27=$A$18</formula>
    </cfRule>
    <cfRule type="expression" dxfId="1089" priority="1630">
      <formula>F27=$A$17</formula>
    </cfRule>
    <cfRule type="expression" dxfId="1088" priority="1631">
      <formula>$D$7&lt;2</formula>
    </cfRule>
  </conditionalFormatting>
  <conditionalFormatting sqref="AF28">
    <cfRule type="expression" dxfId="1087" priority="1625">
      <formula>F28=$A$18</formula>
    </cfRule>
    <cfRule type="expression" dxfId="1086" priority="1626">
      <formula>F28=$A$17</formula>
    </cfRule>
    <cfRule type="expression" dxfId="1085" priority="1627">
      <formula>$D$7&lt;2</formula>
    </cfRule>
  </conditionalFormatting>
  <conditionalFormatting sqref="AF29">
    <cfRule type="expression" dxfId="1084" priority="1621">
      <formula>F29=$A$18</formula>
    </cfRule>
    <cfRule type="expression" dxfId="1083" priority="1622">
      <formula>F29=$A$17</formula>
    </cfRule>
    <cfRule type="expression" dxfId="1082" priority="1623">
      <formula>$D$7&lt;2</formula>
    </cfRule>
  </conditionalFormatting>
  <conditionalFormatting sqref="AF30">
    <cfRule type="expression" dxfId="1081" priority="1617">
      <formula>F30=$A$18</formula>
    </cfRule>
    <cfRule type="expression" dxfId="1080" priority="1618">
      <formula>F30=$A$17</formula>
    </cfRule>
    <cfRule type="expression" dxfId="1079" priority="1619">
      <formula>$D$7&lt;2</formula>
    </cfRule>
  </conditionalFormatting>
  <conditionalFormatting sqref="AF31">
    <cfRule type="expression" dxfId="1078" priority="1613">
      <formula>F31=$A$18</formula>
    </cfRule>
    <cfRule type="expression" dxfId="1077" priority="1614">
      <formula>F31=$A$17</formula>
    </cfRule>
    <cfRule type="expression" dxfId="1076" priority="1615">
      <formula>$D$7&lt;2</formula>
    </cfRule>
  </conditionalFormatting>
  <conditionalFormatting sqref="AF32">
    <cfRule type="expression" dxfId="1075" priority="1246">
      <formula>$D$7&lt;2</formula>
    </cfRule>
    <cfRule type="expression" dxfId="1074" priority="1609">
      <formula>F32=$A$18</formula>
    </cfRule>
    <cfRule type="expression" dxfId="1073" priority="1610">
      <formula>F32=$A$17</formula>
    </cfRule>
  </conditionalFormatting>
  <conditionalFormatting sqref="AF33">
    <cfRule type="expression" dxfId="1072" priority="1605">
      <formula>F33=$A$18</formula>
    </cfRule>
    <cfRule type="expression" dxfId="1071" priority="1606">
      <formula>F33=$A$17</formula>
    </cfRule>
    <cfRule type="expression" dxfId="1070" priority="1607">
      <formula>$D$7&lt;2</formula>
    </cfRule>
  </conditionalFormatting>
  <conditionalFormatting sqref="AF34">
    <cfRule type="expression" dxfId="1069" priority="1601">
      <formula>F34=$A$18</formula>
    </cfRule>
    <cfRule type="expression" dxfId="1068" priority="1602">
      <formula>F34=$A$17</formula>
    </cfRule>
    <cfRule type="expression" dxfId="1067" priority="1603">
      <formula>$D$7&lt;2</formula>
    </cfRule>
  </conditionalFormatting>
  <conditionalFormatting sqref="AF35">
    <cfRule type="expression" dxfId="1066" priority="1597">
      <formula>F35=$A$18</formula>
    </cfRule>
    <cfRule type="expression" dxfId="1065" priority="1598">
      <formula>F35=$A$17</formula>
    </cfRule>
    <cfRule type="expression" dxfId="1064" priority="1599">
      <formula>$D$7&lt;2</formula>
    </cfRule>
  </conditionalFormatting>
  <conditionalFormatting sqref="AF36">
    <cfRule type="expression" dxfId="1063" priority="1593">
      <formula>F36=$A$18</formula>
    </cfRule>
    <cfRule type="expression" dxfId="1062" priority="1594">
      <formula>F36=$A$17</formula>
    </cfRule>
    <cfRule type="expression" dxfId="1061" priority="1595">
      <formula>$D$7&lt;2</formula>
    </cfRule>
  </conditionalFormatting>
  <conditionalFormatting sqref="AF37">
    <cfRule type="expression" dxfId="1060" priority="1589">
      <formula>F37=$A$18</formula>
    </cfRule>
    <cfRule type="expression" dxfId="1059" priority="1590">
      <formula>F37=$A$17</formula>
    </cfRule>
    <cfRule type="expression" dxfId="1058" priority="1591">
      <formula>$D$7&lt;2</formula>
    </cfRule>
  </conditionalFormatting>
  <conditionalFormatting sqref="AF38">
    <cfRule type="expression" dxfId="1057" priority="1585">
      <formula>F38=$A$18</formula>
    </cfRule>
    <cfRule type="expression" dxfId="1056" priority="1586">
      <formula>F38=$A$17</formula>
    </cfRule>
    <cfRule type="expression" dxfId="1055" priority="1587">
      <formula>$D$7&lt;2</formula>
    </cfRule>
  </conditionalFormatting>
  <conditionalFormatting sqref="AF39">
    <cfRule type="expression" dxfId="1054" priority="1581">
      <formula>F39=$A$18</formula>
    </cfRule>
    <cfRule type="expression" dxfId="1053" priority="1582">
      <formula>F39=$A$17</formula>
    </cfRule>
    <cfRule type="expression" dxfId="1052" priority="1583">
      <formula>$D$7&lt;2</formula>
    </cfRule>
  </conditionalFormatting>
  <conditionalFormatting sqref="AF40">
    <cfRule type="expression" dxfId="1051" priority="1577">
      <formula>F40=$A$18</formula>
    </cfRule>
    <cfRule type="expression" dxfId="1050" priority="1578">
      <formula>F40=$A$17</formula>
    </cfRule>
    <cfRule type="expression" dxfId="1049" priority="1579">
      <formula>$D$7&lt;2</formula>
    </cfRule>
  </conditionalFormatting>
  <conditionalFormatting sqref="AF41">
    <cfRule type="expression" dxfId="1048" priority="1573">
      <formula>F41=$A$18</formula>
    </cfRule>
    <cfRule type="expression" dxfId="1047" priority="1574">
      <formula>F41=$A$17</formula>
    </cfRule>
    <cfRule type="expression" dxfId="1046" priority="1575">
      <formula>$D$7&lt;2</formula>
    </cfRule>
  </conditionalFormatting>
  <conditionalFormatting sqref="AF42">
    <cfRule type="expression" dxfId="1045" priority="1569">
      <formula>F42=$A$18</formula>
    </cfRule>
    <cfRule type="expression" dxfId="1044" priority="1570">
      <formula>F42=$A$17</formula>
    </cfRule>
    <cfRule type="expression" dxfId="1043" priority="1571">
      <formula>$D$7&lt;2</formula>
    </cfRule>
  </conditionalFormatting>
  <conditionalFormatting sqref="AF43">
    <cfRule type="expression" dxfId="1042" priority="1565">
      <formula>F43=$A$18</formula>
    </cfRule>
    <cfRule type="expression" dxfId="1041" priority="1566">
      <formula>F43=$A$17</formula>
    </cfRule>
    <cfRule type="expression" dxfId="1040" priority="1567">
      <formula>$D$7&lt;2</formula>
    </cfRule>
  </conditionalFormatting>
  <conditionalFormatting sqref="AF44">
    <cfRule type="expression" dxfId="1039" priority="1561">
      <formula>F44=$A$18</formula>
    </cfRule>
    <cfRule type="expression" dxfId="1038" priority="1562">
      <formula>F44=$A$17</formula>
    </cfRule>
    <cfRule type="expression" dxfId="1037" priority="1563">
      <formula>$D$7&lt;2</formula>
    </cfRule>
  </conditionalFormatting>
  <conditionalFormatting sqref="AF45">
    <cfRule type="expression" dxfId="1036" priority="1557">
      <formula>F45=$A$18</formula>
    </cfRule>
    <cfRule type="expression" dxfId="1035" priority="1558">
      <formula>F45=$A$17</formula>
    </cfRule>
    <cfRule type="expression" dxfId="1034" priority="1559">
      <formula>$D$7&lt;2</formula>
    </cfRule>
  </conditionalFormatting>
  <conditionalFormatting sqref="AF46">
    <cfRule type="expression" dxfId="1033" priority="1553">
      <formula>F46=$A$18</formula>
    </cfRule>
    <cfRule type="expression" dxfId="1032" priority="1554">
      <formula>F46=$A$17</formula>
    </cfRule>
    <cfRule type="expression" dxfId="1031" priority="1555">
      <formula>$D$7&lt;2</formula>
    </cfRule>
  </conditionalFormatting>
  <conditionalFormatting sqref="AF47">
    <cfRule type="expression" dxfId="1030" priority="1549">
      <formula>F47=$A$18</formula>
    </cfRule>
    <cfRule type="expression" dxfId="1029" priority="1550">
      <formula>F47=$A$17</formula>
    </cfRule>
    <cfRule type="expression" dxfId="1028" priority="1551">
      <formula>$D$7&lt;2</formula>
    </cfRule>
  </conditionalFormatting>
  <conditionalFormatting sqref="AI23">
    <cfRule type="expression" dxfId="1027" priority="1544">
      <formula>F23=$A$16</formula>
    </cfRule>
    <cfRule type="expression" dxfId="1026" priority="1545">
      <formula>F23=$A$18</formula>
    </cfRule>
    <cfRule type="expression" dxfId="1025" priority="1546">
      <formula>F23=$A$17</formula>
    </cfRule>
    <cfRule type="expression" dxfId="1024" priority="35">
      <formula>F23=$A$19</formula>
    </cfRule>
  </conditionalFormatting>
  <conditionalFormatting sqref="AI24">
    <cfRule type="expression" dxfId="1023" priority="1540">
      <formula>F24=$A$16</formula>
    </cfRule>
    <cfRule type="expression" dxfId="1022" priority="1541">
      <formula>F24=$A$18</formula>
    </cfRule>
    <cfRule type="expression" dxfId="1021" priority="1542">
      <formula>F24=$A$17</formula>
    </cfRule>
    <cfRule type="expression" dxfId="1020" priority="1543">
      <formula>$D$7&lt;2</formula>
    </cfRule>
  </conditionalFormatting>
  <conditionalFormatting sqref="AI25">
    <cfRule type="expression" dxfId="1019" priority="1536">
      <formula>F25=$A$16</formula>
    </cfRule>
    <cfRule type="expression" dxfId="1018" priority="1537">
      <formula>F25=$A$18</formula>
    </cfRule>
    <cfRule type="expression" dxfId="1017" priority="1538">
      <formula>F25=$A$17</formula>
    </cfRule>
    <cfRule type="expression" dxfId="1016" priority="1539">
      <formula>$D$7&lt;2</formula>
    </cfRule>
  </conditionalFormatting>
  <conditionalFormatting sqref="AI26">
    <cfRule type="expression" dxfId="1015" priority="1532">
      <formula>F26=$A$16</formula>
    </cfRule>
    <cfRule type="expression" dxfId="1014" priority="1533">
      <formula>F26=$A$18</formula>
    </cfRule>
    <cfRule type="expression" dxfId="1013" priority="1534">
      <formula>F26=$A$17</formula>
    </cfRule>
    <cfRule type="expression" dxfId="1012" priority="1535">
      <formula>$D$7&lt;2</formula>
    </cfRule>
  </conditionalFormatting>
  <conditionalFormatting sqref="AI27">
    <cfRule type="expression" dxfId="1011" priority="1528">
      <formula>F27=$A$16</formula>
    </cfRule>
    <cfRule type="expression" dxfId="1010" priority="1529">
      <formula>F27=$A$18</formula>
    </cfRule>
    <cfRule type="expression" dxfId="1009" priority="1530">
      <formula>F27=$A$17</formula>
    </cfRule>
    <cfRule type="expression" dxfId="1008" priority="1531">
      <formula>$D$7&lt;2</formula>
    </cfRule>
  </conditionalFormatting>
  <conditionalFormatting sqref="AI28">
    <cfRule type="expression" dxfId="1007" priority="1524">
      <formula>F28=$A$16</formula>
    </cfRule>
    <cfRule type="expression" dxfId="1006" priority="1525">
      <formula>F28=$A$18</formula>
    </cfRule>
    <cfRule type="expression" dxfId="1005" priority="1526">
      <formula>F28=$A$17</formula>
    </cfRule>
    <cfRule type="expression" dxfId="1004" priority="1527">
      <formula>$D$7&lt;2</formula>
    </cfRule>
  </conditionalFormatting>
  <conditionalFormatting sqref="AI29">
    <cfRule type="expression" dxfId="1003" priority="1520">
      <formula>F29=$A$16</formula>
    </cfRule>
    <cfRule type="expression" dxfId="1002" priority="1521">
      <formula>F29=$A$18</formula>
    </cfRule>
    <cfRule type="expression" dxfId="1001" priority="1522">
      <formula>F29=$A$17</formula>
    </cfRule>
    <cfRule type="expression" dxfId="1000" priority="1523">
      <formula>$D$7&lt;2</formula>
    </cfRule>
  </conditionalFormatting>
  <conditionalFormatting sqref="AI30">
    <cfRule type="expression" dxfId="999" priority="1516">
      <formula>F30=$A$16</formula>
    </cfRule>
    <cfRule type="expression" dxfId="998" priority="1517">
      <formula>F30=$A$18</formula>
    </cfRule>
    <cfRule type="expression" dxfId="997" priority="1518">
      <formula>F30=$A$17</formula>
    </cfRule>
    <cfRule type="expression" dxfId="996" priority="1519">
      <formula>$D$7&lt;2</formula>
    </cfRule>
  </conditionalFormatting>
  <conditionalFormatting sqref="AI31">
    <cfRule type="expression" dxfId="995" priority="1512">
      <formula>F31=$A$16</formula>
    </cfRule>
    <cfRule type="expression" dxfId="994" priority="1513">
      <formula>F31=$A$18</formula>
    </cfRule>
    <cfRule type="expression" dxfId="993" priority="1514">
      <formula>F31=$A$17</formula>
    </cfRule>
    <cfRule type="expression" dxfId="992" priority="1515">
      <formula>$D$7&lt;2</formula>
    </cfRule>
  </conditionalFormatting>
  <conditionalFormatting sqref="AI32">
    <cfRule type="expression" dxfId="991" priority="1508">
      <formula>F32=$A$16</formula>
    </cfRule>
    <cfRule type="expression" dxfId="990" priority="1509">
      <formula>F32=$A$18</formula>
    </cfRule>
    <cfRule type="expression" dxfId="989" priority="1510">
      <formula>F32=$A$17</formula>
    </cfRule>
    <cfRule type="expression" dxfId="988" priority="1511">
      <formula>$D$7&lt;2</formula>
    </cfRule>
  </conditionalFormatting>
  <conditionalFormatting sqref="AI33">
    <cfRule type="expression" dxfId="987" priority="1504">
      <formula>F33=$A$16</formula>
    </cfRule>
    <cfRule type="expression" dxfId="986" priority="1505">
      <formula>F33=$A$18</formula>
    </cfRule>
    <cfRule type="expression" dxfId="985" priority="1506">
      <formula>F33=$A$17</formula>
    </cfRule>
    <cfRule type="expression" dxfId="984" priority="1507">
      <formula>$D$7&lt;2</formula>
    </cfRule>
  </conditionalFormatting>
  <conditionalFormatting sqref="AI34">
    <cfRule type="expression" dxfId="983" priority="1500">
      <formula>F34=$A$16</formula>
    </cfRule>
    <cfRule type="expression" dxfId="982" priority="1501">
      <formula>F34=$A$18</formula>
    </cfRule>
    <cfRule type="expression" dxfId="981" priority="1502">
      <formula>F34=$A$17</formula>
    </cfRule>
    <cfRule type="expression" dxfId="980" priority="1503">
      <formula>$D$7&lt;2</formula>
    </cfRule>
  </conditionalFormatting>
  <conditionalFormatting sqref="AI35">
    <cfRule type="expression" dxfId="979" priority="1496">
      <formula>F35=$A$16</formula>
    </cfRule>
    <cfRule type="expression" dxfId="978" priority="1497">
      <formula>F35=$A$18</formula>
    </cfRule>
    <cfRule type="expression" dxfId="977" priority="1498">
      <formula>F35=$A$17</formula>
    </cfRule>
    <cfRule type="expression" dxfId="976" priority="1499">
      <formula>$D$7&lt;2</formula>
    </cfRule>
  </conditionalFormatting>
  <conditionalFormatting sqref="AI36">
    <cfRule type="expression" dxfId="975" priority="1492">
      <formula>F36=$A$16</formula>
    </cfRule>
    <cfRule type="expression" dxfId="974" priority="1493">
      <formula>F36=$A$18</formula>
    </cfRule>
    <cfRule type="expression" dxfId="973" priority="1494">
      <formula>F36=$A$17</formula>
    </cfRule>
    <cfRule type="expression" dxfId="972" priority="1495">
      <formula>$D$7&lt;2</formula>
    </cfRule>
  </conditionalFormatting>
  <conditionalFormatting sqref="AI37">
    <cfRule type="expression" dxfId="971" priority="1488">
      <formula>F37=$A$16</formula>
    </cfRule>
    <cfRule type="expression" dxfId="970" priority="1489">
      <formula>F37=$A$18</formula>
    </cfRule>
    <cfRule type="expression" dxfId="969" priority="1490">
      <formula>F37=$A$17</formula>
    </cfRule>
    <cfRule type="expression" dxfId="968" priority="1491">
      <formula>$D$7&lt;2</formula>
    </cfRule>
  </conditionalFormatting>
  <conditionalFormatting sqref="AI38">
    <cfRule type="expression" dxfId="967" priority="1484">
      <formula>F38=$A$16</formula>
    </cfRule>
    <cfRule type="expression" dxfId="966" priority="1485">
      <formula>F38=$A$18</formula>
    </cfRule>
    <cfRule type="expression" dxfId="965" priority="1486">
      <formula>F38=$A$17</formula>
    </cfRule>
    <cfRule type="expression" dxfId="964" priority="1487">
      <formula>$D$7&lt;2</formula>
    </cfRule>
  </conditionalFormatting>
  <conditionalFormatting sqref="AI39">
    <cfRule type="expression" dxfId="963" priority="1480">
      <formula>F39=$A$16</formula>
    </cfRule>
    <cfRule type="expression" dxfId="962" priority="1481">
      <formula>F39=$A$18</formula>
    </cfRule>
    <cfRule type="expression" dxfId="961" priority="1482">
      <formula>F39=$A$17</formula>
    </cfRule>
    <cfRule type="expression" dxfId="960" priority="1483">
      <formula>$D$7&lt;2</formula>
    </cfRule>
  </conditionalFormatting>
  <conditionalFormatting sqref="AI40">
    <cfRule type="expression" dxfId="959" priority="1476">
      <formula>F40=$A$16</formula>
    </cfRule>
    <cfRule type="expression" dxfId="958" priority="1477">
      <formula>F40=$A$18</formula>
    </cfRule>
    <cfRule type="expression" dxfId="957" priority="1478">
      <formula>F40=$A$17</formula>
    </cfRule>
    <cfRule type="expression" dxfId="956" priority="1479">
      <formula>$D$7&lt;2</formula>
    </cfRule>
  </conditionalFormatting>
  <conditionalFormatting sqref="AI41">
    <cfRule type="expression" dxfId="955" priority="1472">
      <formula>F41=$A$16</formula>
    </cfRule>
    <cfRule type="expression" dxfId="954" priority="1473">
      <formula>F41=$A$18</formula>
    </cfRule>
    <cfRule type="expression" dxfId="953" priority="1474">
      <formula>F41=$A$17</formula>
    </cfRule>
    <cfRule type="expression" dxfId="952" priority="1475">
      <formula>$D$7&lt;2</formula>
    </cfRule>
  </conditionalFormatting>
  <conditionalFormatting sqref="AI42">
    <cfRule type="expression" dxfId="951" priority="1468">
      <formula>F42=$A$16</formula>
    </cfRule>
    <cfRule type="expression" dxfId="950" priority="1469">
      <formula>F42=$A$18</formula>
    </cfRule>
    <cfRule type="expression" dxfId="949" priority="1470">
      <formula>F42=$A$17</formula>
    </cfRule>
    <cfRule type="expression" dxfId="948" priority="1471">
      <formula>$D$7&lt;2</formula>
    </cfRule>
  </conditionalFormatting>
  <conditionalFormatting sqref="AI43">
    <cfRule type="expression" dxfId="947" priority="1464">
      <formula>F43=$A$16</formula>
    </cfRule>
    <cfRule type="expression" dxfId="946" priority="1465">
      <formula>F43=$A$18</formula>
    </cfRule>
    <cfRule type="expression" dxfId="945" priority="1466">
      <formula>F43=$A$17</formula>
    </cfRule>
    <cfRule type="expression" dxfId="944" priority="1467">
      <formula>$D$7&lt;2</formula>
    </cfRule>
  </conditionalFormatting>
  <conditionalFormatting sqref="AI44">
    <cfRule type="expression" dxfId="943" priority="1460">
      <formula>F44=$A$16</formula>
    </cfRule>
    <cfRule type="expression" dxfId="942" priority="1461">
      <formula>F44=$A$18</formula>
    </cfRule>
    <cfRule type="expression" dxfId="941" priority="1462">
      <formula>F44=$A$17</formula>
    </cfRule>
    <cfRule type="expression" dxfId="940" priority="1463">
      <formula>$D$7&lt;2</formula>
    </cfRule>
  </conditionalFormatting>
  <conditionalFormatting sqref="AI45">
    <cfRule type="expression" dxfId="939" priority="1456">
      <formula>F45=$A$16</formula>
    </cfRule>
    <cfRule type="expression" dxfId="938" priority="1457">
      <formula>F45=$A$18</formula>
    </cfRule>
    <cfRule type="expression" dxfId="937" priority="1458">
      <formula>F45=$A$17</formula>
    </cfRule>
    <cfRule type="expression" dxfId="936" priority="1459">
      <formula>$D$7&lt;2</formula>
    </cfRule>
  </conditionalFormatting>
  <conditionalFormatting sqref="AI46">
    <cfRule type="expression" dxfId="935" priority="1452">
      <formula>F46=$A$16</formula>
    </cfRule>
    <cfRule type="expression" dxfId="934" priority="1453">
      <formula>F46=$A$18</formula>
    </cfRule>
    <cfRule type="expression" dxfId="933" priority="1454">
      <formula>F46=$A$17</formula>
    </cfRule>
    <cfRule type="expression" dxfId="932" priority="1455">
      <formula>$D$7&lt;2</formula>
    </cfRule>
  </conditionalFormatting>
  <conditionalFormatting sqref="AI47">
    <cfRule type="expression" dxfId="931" priority="1448">
      <formula>F47=$A$16</formula>
    </cfRule>
    <cfRule type="expression" dxfId="930" priority="1449">
      <formula>F47=$A$18</formula>
    </cfRule>
    <cfRule type="expression" dxfId="929" priority="1450">
      <formula>F47=$A$17</formula>
    </cfRule>
    <cfRule type="expression" dxfId="928" priority="1451">
      <formula>$D$7&lt;2</formula>
    </cfRule>
  </conditionalFormatting>
  <conditionalFormatting sqref="AG25">
    <cfRule type="expression" dxfId="927" priority="1437">
      <formula>F25=$A$18</formula>
    </cfRule>
    <cfRule type="expression" dxfId="926" priority="1438">
      <formula>F25=$A$17</formula>
    </cfRule>
    <cfRule type="expression" dxfId="925" priority="1439">
      <formula>$D$7&lt;3</formula>
    </cfRule>
  </conditionalFormatting>
  <conditionalFormatting sqref="AG26">
    <cfRule type="expression" dxfId="924" priority="1433">
      <formula>F26=$A$18</formula>
    </cfRule>
    <cfRule type="expression" dxfId="923" priority="1434">
      <formula>F26=$A$17</formula>
    </cfRule>
    <cfRule type="expression" dxfId="922" priority="1435">
      <formula>$D$7&lt;3</formula>
    </cfRule>
  </conditionalFormatting>
  <conditionalFormatting sqref="AG27">
    <cfRule type="expression" dxfId="921" priority="1429">
      <formula>F27=$A$18</formula>
    </cfRule>
    <cfRule type="expression" dxfId="920" priority="1430">
      <formula>F27=$A$17</formula>
    </cfRule>
    <cfRule type="expression" dxfId="919" priority="1431">
      <formula>$D$7&lt;3</formula>
    </cfRule>
  </conditionalFormatting>
  <conditionalFormatting sqref="AG28">
    <cfRule type="expression" dxfId="918" priority="1425">
      <formula>F28=$A$18</formula>
    </cfRule>
    <cfRule type="expression" dxfId="917" priority="1426">
      <formula>F28=$A$17</formula>
    </cfRule>
    <cfRule type="expression" dxfId="916" priority="1427">
      <formula>$D$7&lt;3</formula>
    </cfRule>
  </conditionalFormatting>
  <conditionalFormatting sqref="AG29">
    <cfRule type="expression" dxfId="915" priority="1421">
      <formula>F29=$A$18</formula>
    </cfRule>
    <cfRule type="expression" dxfId="914" priority="1422">
      <formula>F29=$A$17</formula>
    </cfRule>
    <cfRule type="expression" dxfId="913" priority="1423">
      <formula>$D$7&lt;3</formula>
    </cfRule>
  </conditionalFormatting>
  <conditionalFormatting sqref="AG30">
    <cfRule type="expression" dxfId="912" priority="1417">
      <formula>F30=$A$18</formula>
    </cfRule>
    <cfRule type="expression" dxfId="911" priority="1418">
      <formula>F30=$A$17</formula>
    </cfRule>
    <cfRule type="expression" dxfId="910" priority="1419">
      <formula>$D$7&lt;3</formula>
    </cfRule>
  </conditionalFormatting>
  <conditionalFormatting sqref="AG31">
    <cfRule type="expression" dxfId="909" priority="1413">
      <formula>F31=$A$18</formula>
    </cfRule>
    <cfRule type="expression" dxfId="908" priority="1414">
      <formula>F31=$A$17</formula>
    </cfRule>
    <cfRule type="expression" dxfId="907" priority="1415">
      <formula>$D$7&lt;3</formula>
    </cfRule>
  </conditionalFormatting>
  <conditionalFormatting sqref="AG32">
    <cfRule type="expression" dxfId="906" priority="1409">
      <formula>F32=$A$18</formula>
    </cfRule>
    <cfRule type="expression" dxfId="905" priority="1410">
      <formula>F32=$A$17</formula>
    </cfRule>
    <cfRule type="expression" dxfId="904" priority="1411">
      <formula>$D$7&lt;3</formula>
    </cfRule>
  </conditionalFormatting>
  <conditionalFormatting sqref="AG33">
    <cfRule type="expression" dxfId="903" priority="1405">
      <formula>F33=$A$18</formula>
    </cfRule>
    <cfRule type="expression" dxfId="902" priority="1406">
      <formula>F33=$A$17</formula>
    </cfRule>
    <cfRule type="expression" dxfId="901" priority="1407">
      <formula>$D$7&lt;3</formula>
    </cfRule>
  </conditionalFormatting>
  <conditionalFormatting sqref="AG34">
    <cfRule type="expression" dxfId="900" priority="1401">
      <formula>F34=$A$18</formula>
    </cfRule>
    <cfRule type="expression" dxfId="899" priority="1402">
      <formula>F34=$A$17</formula>
    </cfRule>
    <cfRule type="expression" dxfId="898" priority="1403">
      <formula>$D$7&lt;3</formula>
    </cfRule>
  </conditionalFormatting>
  <conditionalFormatting sqref="AG35">
    <cfRule type="expression" dxfId="897" priority="1397">
      <formula>F35=$A$18</formula>
    </cfRule>
    <cfRule type="expression" dxfId="896" priority="1398">
      <formula>F35=$A$17</formula>
    </cfRule>
    <cfRule type="expression" dxfId="895" priority="1399">
      <formula>$D$7&lt;3</formula>
    </cfRule>
  </conditionalFormatting>
  <conditionalFormatting sqref="AG36">
    <cfRule type="expression" dxfId="894" priority="1393">
      <formula>F36=$A$18</formula>
    </cfRule>
    <cfRule type="expression" dxfId="893" priority="1394">
      <formula>F36=$A$17</formula>
    </cfRule>
    <cfRule type="expression" dxfId="892" priority="1395">
      <formula>$D$7&lt;3</formula>
    </cfRule>
  </conditionalFormatting>
  <conditionalFormatting sqref="AG37">
    <cfRule type="expression" dxfId="891" priority="1389">
      <formula>F37=$A$18</formula>
    </cfRule>
    <cfRule type="expression" dxfId="890" priority="1390">
      <formula>F37=$A$17</formula>
    </cfRule>
    <cfRule type="expression" dxfId="889" priority="1391">
      <formula>$D$7&lt;3</formula>
    </cfRule>
  </conditionalFormatting>
  <conditionalFormatting sqref="AG38">
    <cfRule type="expression" dxfId="888" priority="1385">
      <formula>F38=$A$18</formula>
    </cfRule>
    <cfRule type="expression" dxfId="887" priority="1386">
      <formula>F38=$A$17</formula>
    </cfRule>
    <cfRule type="expression" dxfId="886" priority="1387">
      <formula>$D$7&lt;3</formula>
    </cfRule>
  </conditionalFormatting>
  <conditionalFormatting sqref="AG39">
    <cfRule type="expression" dxfId="885" priority="1381">
      <formula>F39=$A$18</formula>
    </cfRule>
    <cfRule type="expression" dxfId="884" priority="1382">
      <formula>F39=$A$17</formula>
    </cfRule>
    <cfRule type="expression" dxfId="883" priority="1383">
      <formula>$D$7&lt;3</formula>
    </cfRule>
  </conditionalFormatting>
  <conditionalFormatting sqref="AG40">
    <cfRule type="expression" dxfId="882" priority="1377">
      <formula>F40=$A$18</formula>
    </cfRule>
    <cfRule type="expression" dxfId="881" priority="1378">
      <formula>F40=$A$17</formula>
    </cfRule>
    <cfRule type="expression" dxfId="880" priority="1379">
      <formula>$D$7&lt;3</formula>
    </cfRule>
  </conditionalFormatting>
  <conditionalFormatting sqref="AG41">
    <cfRule type="expression" dxfId="879" priority="1373">
      <formula>F41=$A$18</formula>
    </cfRule>
    <cfRule type="expression" dxfId="878" priority="1374">
      <formula>F41=$A$17</formula>
    </cfRule>
    <cfRule type="expression" dxfId="877" priority="1375">
      <formula>$D$7&lt;3</formula>
    </cfRule>
  </conditionalFormatting>
  <conditionalFormatting sqref="AG42">
    <cfRule type="expression" dxfId="876" priority="1369">
      <formula>F42=$A$18</formula>
    </cfRule>
    <cfRule type="expression" dxfId="875" priority="1370">
      <formula>F42=$A$17</formula>
    </cfRule>
    <cfRule type="expression" dxfId="874" priority="1371">
      <formula>$D$7&lt;3</formula>
    </cfRule>
  </conditionalFormatting>
  <conditionalFormatting sqref="AG43">
    <cfRule type="expression" dxfId="873" priority="1365">
      <formula>F43=$A$18</formula>
    </cfRule>
    <cfRule type="expression" dxfId="872" priority="1366">
      <formula>F43=$A$17</formula>
    </cfRule>
    <cfRule type="expression" dxfId="871" priority="1367">
      <formula>$D$7&lt;3</formula>
    </cfRule>
  </conditionalFormatting>
  <conditionalFormatting sqref="AG44">
    <cfRule type="expression" dxfId="870" priority="1361">
      <formula>F44=$A$18</formula>
    </cfRule>
    <cfRule type="expression" dxfId="869" priority="1362">
      <formula>F44=$A$17</formula>
    </cfRule>
    <cfRule type="expression" dxfId="868" priority="1363">
      <formula>$D$7&lt;3</formula>
    </cfRule>
  </conditionalFormatting>
  <conditionalFormatting sqref="AG45">
    <cfRule type="expression" dxfId="867" priority="1357">
      <formula>F45=$A$18</formula>
    </cfRule>
    <cfRule type="expression" dxfId="866" priority="1358">
      <formula>F45=$A$17</formula>
    </cfRule>
    <cfRule type="expression" dxfId="865" priority="1359">
      <formula>$D$7&lt;3</formula>
    </cfRule>
  </conditionalFormatting>
  <conditionalFormatting sqref="AG46">
    <cfRule type="expression" dxfId="864" priority="1353">
      <formula>F46=$A$18</formula>
    </cfRule>
    <cfRule type="expression" dxfId="863" priority="1354">
      <formula>F46=$A$17</formula>
    </cfRule>
    <cfRule type="expression" dxfId="862" priority="1355">
      <formula>$D$7&lt;3</formula>
    </cfRule>
  </conditionalFormatting>
  <conditionalFormatting sqref="AG47">
    <cfRule type="expression" dxfId="861" priority="1349">
      <formula>F47=$A$18</formula>
    </cfRule>
    <cfRule type="expression" dxfId="860" priority="1350">
      <formula>F47=$A$17</formula>
    </cfRule>
    <cfRule type="expression" dxfId="859" priority="1351">
      <formula>$D$7&lt;3</formula>
    </cfRule>
  </conditionalFormatting>
  <conditionalFormatting sqref="I23:I47 L23:L47 O23:O47 R23:R47 U23:U47">
    <cfRule type="expression" dxfId="858" priority="1121">
      <formula>$D$7&lt;3</formula>
    </cfRule>
  </conditionalFormatting>
  <conditionalFormatting sqref="W23">
    <cfRule type="expression" dxfId="857" priority="995">
      <formula>F23=$A$17</formula>
    </cfRule>
    <cfRule type="expression" dxfId="856" priority="996">
      <formula>$D$7&lt;2</formula>
    </cfRule>
  </conditionalFormatting>
  <conditionalFormatting sqref="W24">
    <cfRule type="expression" dxfId="855" priority="993">
      <formula>F24=$A$17</formula>
    </cfRule>
    <cfRule type="expression" dxfId="854" priority="994">
      <formula>$D$7&lt;2</formula>
    </cfRule>
  </conditionalFormatting>
  <conditionalFormatting sqref="W25">
    <cfRule type="expression" dxfId="853" priority="991">
      <formula>F25=$A$17</formula>
    </cfRule>
    <cfRule type="expression" dxfId="852" priority="992">
      <formula>$D$7&lt;2</formula>
    </cfRule>
  </conditionalFormatting>
  <conditionalFormatting sqref="W26">
    <cfRule type="expression" dxfId="851" priority="989">
      <formula>F26=$A$17</formula>
    </cfRule>
    <cfRule type="expression" dxfId="850" priority="990">
      <formula>$D$7&lt;2</formula>
    </cfRule>
  </conditionalFormatting>
  <conditionalFormatting sqref="W29">
    <cfRule type="expression" dxfId="849" priority="988">
      <formula>F29=$A$17</formula>
    </cfRule>
  </conditionalFormatting>
  <conditionalFormatting sqref="W30">
    <cfRule type="expression" dxfId="848" priority="987">
      <formula>F30=$A$17</formula>
    </cfRule>
  </conditionalFormatting>
  <conditionalFormatting sqref="W27">
    <cfRule type="expression" dxfId="847" priority="985">
      <formula>F27=$A$17</formula>
    </cfRule>
    <cfRule type="expression" dxfId="846" priority="986">
      <formula>$D$7&lt;2</formula>
    </cfRule>
  </conditionalFormatting>
  <conditionalFormatting sqref="W28">
    <cfRule type="expression" dxfId="845" priority="983">
      <formula>F28=$A$17</formula>
    </cfRule>
    <cfRule type="expression" dxfId="844" priority="984">
      <formula>$D$7&lt;2</formula>
    </cfRule>
  </conditionalFormatting>
  <conditionalFormatting sqref="W29">
    <cfRule type="expression" dxfId="843" priority="981">
      <formula>F29=$A$17</formula>
    </cfRule>
    <cfRule type="expression" dxfId="842" priority="982">
      <formula>$D$7&lt;2</formula>
    </cfRule>
  </conditionalFormatting>
  <conditionalFormatting sqref="W30">
    <cfRule type="expression" dxfId="841" priority="979">
      <formula>F30=$A$17</formula>
    </cfRule>
    <cfRule type="expression" dxfId="840" priority="980">
      <formula>$D$7&lt;2</formula>
    </cfRule>
  </conditionalFormatting>
  <conditionalFormatting sqref="W33">
    <cfRule type="expression" dxfId="839" priority="978">
      <formula>F33=$A$17</formula>
    </cfRule>
  </conditionalFormatting>
  <conditionalFormatting sqref="W34">
    <cfRule type="expression" dxfId="838" priority="977">
      <formula>F34=$A$17</formula>
    </cfRule>
  </conditionalFormatting>
  <conditionalFormatting sqref="W35">
    <cfRule type="expression" dxfId="837" priority="976">
      <formula>F35=$A$17</formula>
    </cfRule>
  </conditionalFormatting>
  <conditionalFormatting sqref="W36">
    <cfRule type="expression" dxfId="836" priority="975">
      <formula>F36=$A$17</formula>
    </cfRule>
  </conditionalFormatting>
  <conditionalFormatting sqref="W37">
    <cfRule type="expression" dxfId="835" priority="974">
      <formula>F37=$A$17</formula>
    </cfRule>
  </conditionalFormatting>
  <conditionalFormatting sqref="W38">
    <cfRule type="expression" dxfId="834" priority="973">
      <formula>F38=$A$17</formula>
    </cfRule>
  </conditionalFormatting>
  <conditionalFormatting sqref="W31">
    <cfRule type="expression" dxfId="833" priority="971">
      <formula>F31=$A$17</formula>
    </cfRule>
    <cfRule type="expression" dxfId="832" priority="972">
      <formula>$D$7&lt;2</formula>
    </cfRule>
  </conditionalFormatting>
  <conditionalFormatting sqref="W32">
    <cfRule type="expression" dxfId="831" priority="969">
      <formula>F32=$A$17</formula>
    </cfRule>
    <cfRule type="expression" dxfId="830" priority="970">
      <formula>$D$7&lt;2</formula>
    </cfRule>
  </conditionalFormatting>
  <conditionalFormatting sqref="W33">
    <cfRule type="expression" dxfId="829" priority="967">
      <formula>F33=$A$17</formula>
    </cfRule>
    <cfRule type="expression" dxfId="828" priority="968">
      <formula>$D$7&lt;2</formula>
    </cfRule>
  </conditionalFormatting>
  <conditionalFormatting sqref="W34">
    <cfRule type="expression" dxfId="827" priority="965">
      <formula>F34=$A$17</formula>
    </cfRule>
    <cfRule type="expression" dxfId="826" priority="966">
      <formula>$D$7&lt;2</formula>
    </cfRule>
  </conditionalFormatting>
  <conditionalFormatting sqref="W37">
    <cfRule type="expression" dxfId="825" priority="964">
      <formula>F37=$A$17</formula>
    </cfRule>
  </conditionalFormatting>
  <conditionalFormatting sqref="W38">
    <cfRule type="expression" dxfId="824" priority="963">
      <formula>F38=$A$17</formula>
    </cfRule>
  </conditionalFormatting>
  <conditionalFormatting sqref="W35">
    <cfRule type="expression" dxfId="823" priority="961">
      <formula>F35=$A$17</formula>
    </cfRule>
    <cfRule type="expression" dxfId="822" priority="962">
      <formula>$D$7&lt;2</formula>
    </cfRule>
  </conditionalFormatting>
  <conditionalFormatting sqref="W36">
    <cfRule type="expression" dxfId="821" priority="959">
      <formula>F36=$A$17</formula>
    </cfRule>
    <cfRule type="expression" dxfId="820" priority="960">
      <formula>$D$7&lt;2</formula>
    </cfRule>
  </conditionalFormatting>
  <conditionalFormatting sqref="W37">
    <cfRule type="expression" dxfId="819" priority="957">
      <formula>F37=$A$17</formula>
    </cfRule>
    <cfRule type="expression" dxfId="818" priority="958">
      <formula>$D$7&lt;2</formula>
    </cfRule>
  </conditionalFormatting>
  <conditionalFormatting sqref="W38">
    <cfRule type="expression" dxfId="817" priority="955">
      <formula>F38=$A$17</formula>
    </cfRule>
    <cfRule type="expression" dxfId="816" priority="956">
      <formula>$D$7&lt;2</formula>
    </cfRule>
  </conditionalFormatting>
  <conditionalFormatting sqref="W39">
    <cfRule type="expression" dxfId="815" priority="954">
      <formula>F39=$A$17</formula>
    </cfRule>
  </conditionalFormatting>
  <conditionalFormatting sqref="W40">
    <cfRule type="expression" dxfId="814" priority="953">
      <formula>F40=$A$17</formula>
    </cfRule>
  </conditionalFormatting>
  <conditionalFormatting sqref="W41">
    <cfRule type="expression" dxfId="813" priority="952">
      <formula>F41=$A$17</formula>
    </cfRule>
  </conditionalFormatting>
  <conditionalFormatting sqref="W42">
    <cfRule type="expression" dxfId="812" priority="951">
      <formula>F42=$A$17</formula>
    </cfRule>
  </conditionalFormatting>
  <conditionalFormatting sqref="W43">
    <cfRule type="expression" dxfId="811" priority="950">
      <formula>F43=$A$17</formula>
    </cfRule>
  </conditionalFormatting>
  <conditionalFormatting sqref="W44">
    <cfRule type="expression" dxfId="810" priority="949">
      <formula>F44=$A$17</formula>
    </cfRule>
  </conditionalFormatting>
  <conditionalFormatting sqref="W45">
    <cfRule type="expression" dxfId="809" priority="948">
      <formula>F45=$A$17</formula>
    </cfRule>
  </conditionalFormatting>
  <conditionalFormatting sqref="W46">
    <cfRule type="expression" dxfId="808" priority="947">
      <formula>F46=$A$17</formula>
    </cfRule>
  </conditionalFormatting>
  <conditionalFormatting sqref="W41">
    <cfRule type="expression" dxfId="807" priority="946">
      <formula>F41=$A$17</formula>
    </cfRule>
  </conditionalFormatting>
  <conditionalFormatting sqref="W42">
    <cfRule type="expression" dxfId="806" priority="945">
      <formula>F42=$A$17</formula>
    </cfRule>
  </conditionalFormatting>
  <conditionalFormatting sqref="W43">
    <cfRule type="expression" dxfId="805" priority="944">
      <formula>F43=$A$17</formula>
    </cfRule>
  </conditionalFormatting>
  <conditionalFormatting sqref="W44">
    <cfRule type="expression" dxfId="804" priority="943">
      <formula>F44=$A$17</formula>
    </cfRule>
  </conditionalFormatting>
  <conditionalFormatting sqref="W45">
    <cfRule type="expression" dxfId="803" priority="942">
      <formula>F45=$A$17</formula>
    </cfRule>
  </conditionalFormatting>
  <conditionalFormatting sqref="W46">
    <cfRule type="expression" dxfId="802" priority="941">
      <formula>F46=$A$17</formula>
    </cfRule>
  </conditionalFormatting>
  <conditionalFormatting sqref="W39">
    <cfRule type="expression" dxfId="801" priority="939">
      <formula>F39=$A$17</formula>
    </cfRule>
    <cfRule type="expression" dxfId="800" priority="940">
      <formula>$D$7&lt;2</formula>
    </cfRule>
  </conditionalFormatting>
  <conditionalFormatting sqref="W40">
    <cfRule type="expression" dxfId="799" priority="937">
      <formula>F40=$A$17</formula>
    </cfRule>
    <cfRule type="expression" dxfId="798" priority="938">
      <formula>$D$7&lt;2</formula>
    </cfRule>
  </conditionalFormatting>
  <conditionalFormatting sqref="W41">
    <cfRule type="expression" dxfId="797" priority="935">
      <formula>F41=$A$17</formula>
    </cfRule>
    <cfRule type="expression" dxfId="796" priority="936">
      <formula>$D$7&lt;2</formula>
    </cfRule>
  </conditionalFormatting>
  <conditionalFormatting sqref="W42">
    <cfRule type="expression" dxfId="795" priority="933">
      <formula>F42=$A$17</formula>
    </cfRule>
    <cfRule type="expression" dxfId="794" priority="934">
      <formula>$D$7&lt;2</formula>
    </cfRule>
  </conditionalFormatting>
  <conditionalFormatting sqref="W45">
    <cfRule type="expression" dxfId="793" priority="932">
      <formula>F45=$A$17</formula>
    </cfRule>
  </conditionalFormatting>
  <conditionalFormatting sqref="W46">
    <cfRule type="expression" dxfId="792" priority="931">
      <formula>F46=$A$17</formula>
    </cfRule>
  </conditionalFormatting>
  <conditionalFormatting sqref="W43">
    <cfRule type="expression" dxfId="791" priority="929">
      <formula>F43=$A$17</formula>
    </cfRule>
    <cfRule type="expression" dxfId="790" priority="930">
      <formula>$D$7&lt;2</formula>
    </cfRule>
  </conditionalFormatting>
  <conditionalFormatting sqref="W44">
    <cfRule type="expression" dxfId="789" priority="927">
      <formula>F44=$A$17</formula>
    </cfRule>
    <cfRule type="expression" dxfId="788" priority="928">
      <formula>$D$7&lt;2</formula>
    </cfRule>
  </conditionalFormatting>
  <conditionalFormatting sqref="W45">
    <cfRule type="expression" dxfId="787" priority="925">
      <formula>F45=$A$17</formula>
    </cfRule>
    <cfRule type="expression" dxfId="786" priority="926">
      <formula>$D$7&lt;2</formula>
    </cfRule>
  </conditionalFormatting>
  <conditionalFormatting sqref="W46">
    <cfRule type="expression" dxfId="785" priority="923">
      <formula>F46=$A$17</formula>
    </cfRule>
    <cfRule type="expression" dxfId="784" priority="924">
      <formula>$D$7&lt;2</formula>
    </cfRule>
  </conditionalFormatting>
  <conditionalFormatting sqref="W47">
    <cfRule type="expression" dxfId="783" priority="921">
      <formula>F47=$A$17</formula>
    </cfRule>
    <cfRule type="expression" dxfId="782" priority="922">
      <formula>$D$7&lt;2</formula>
    </cfRule>
  </conditionalFormatting>
  <conditionalFormatting sqref="AK23">
    <cfRule type="expression" dxfId="781" priority="915">
      <formula>$F$23=$A$18</formula>
    </cfRule>
    <cfRule type="expression" dxfId="780" priority="916">
      <formula>$F$23=$A$17</formula>
    </cfRule>
    <cfRule type="expression" dxfId="779" priority="917">
      <formula>$F$23=$A$16</formula>
    </cfRule>
  </conditionalFormatting>
  <conditionalFormatting sqref="AK24">
    <cfRule type="expression" dxfId="778" priority="914">
      <formula>$F$24=$A$16</formula>
    </cfRule>
  </conditionalFormatting>
  <conditionalFormatting sqref="AK24">
    <cfRule type="expression" dxfId="777" priority="912">
      <formula>$F$24=$A$18</formula>
    </cfRule>
    <cfRule type="expression" dxfId="776" priority="913">
      <formula>$F$24=$A$17</formula>
    </cfRule>
  </conditionalFormatting>
  <conditionalFormatting sqref="AK25">
    <cfRule type="expression" dxfId="775" priority="909">
      <formula>$F$25=$A$18</formula>
    </cfRule>
    <cfRule type="expression" dxfId="774" priority="910">
      <formula>$F$25=$A$17</formula>
    </cfRule>
    <cfRule type="expression" dxfId="773" priority="911">
      <formula>$F$25=$A$16</formula>
    </cfRule>
  </conditionalFormatting>
  <conditionalFormatting sqref="AK26">
    <cfRule type="expression" dxfId="772" priority="908">
      <formula>$F$26=$A$16</formula>
    </cfRule>
  </conditionalFormatting>
  <conditionalFormatting sqref="AK26">
    <cfRule type="expression" dxfId="771" priority="906">
      <formula>$F$26=$A$18</formula>
    </cfRule>
    <cfRule type="expression" dxfId="770" priority="907">
      <formula>$F$26=$A$17</formula>
    </cfRule>
  </conditionalFormatting>
  <conditionalFormatting sqref="AK27">
    <cfRule type="expression" dxfId="769" priority="903">
      <formula>$F$27=$A$18</formula>
    </cfRule>
    <cfRule type="expression" dxfId="768" priority="904">
      <formula>$F$27=$A$17</formula>
    </cfRule>
    <cfRule type="expression" dxfId="767" priority="905">
      <formula>$F$27=$A$16</formula>
    </cfRule>
  </conditionalFormatting>
  <conditionalFormatting sqref="AK28">
    <cfRule type="expression" dxfId="766" priority="902">
      <formula>$F$28=$A$16</formula>
    </cfRule>
  </conditionalFormatting>
  <conditionalFormatting sqref="AK28">
    <cfRule type="expression" dxfId="765" priority="900">
      <formula>$F$28=$A$18</formula>
    </cfRule>
    <cfRule type="expression" dxfId="764" priority="901">
      <formula>$F$28=$A$17</formula>
    </cfRule>
  </conditionalFormatting>
  <conditionalFormatting sqref="AK29">
    <cfRule type="expression" dxfId="763" priority="897">
      <formula>$F$29=$A$18</formula>
    </cfRule>
    <cfRule type="expression" dxfId="762" priority="898">
      <formula>$F$29=$A$17</formula>
    </cfRule>
    <cfRule type="expression" dxfId="761" priority="899">
      <formula>$F$29=$A$16</formula>
    </cfRule>
  </conditionalFormatting>
  <conditionalFormatting sqref="AK30">
    <cfRule type="expression" dxfId="760" priority="896">
      <formula>$F$30=$A$16</formula>
    </cfRule>
  </conditionalFormatting>
  <conditionalFormatting sqref="AK30">
    <cfRule type="expression" dxfId="759" priority="894">
      <formula>$F$30=$A$18</formula>
    </cfRule>
    <cfRule type="expression" dxfId="758" priority="895">
      <formula>$F$30=$A$17</formula>
    </cfRule>
  </conditionalFormatting>
  <conditionalFormatting sqref="AK31">
    <cfRule type="expression" dxfId="757" priority="891">
      <formula>$F$31=$A$18</formula>
    </cfRule>
    <cfRule type="expression" dxfId="756" priority="892">
      <formula>$F$31=$A$17</formula>
    </cfRule>
    <cfRule type="expression" dxfId="755" priority="893">
      <formula>$F$31=$A$16</formula>
    </cfRule>
  </conditionalFormatting>
  <conditionalFormatting sqref="AK32">
    <cfRule type="expression" dxfId="754" priority="890">
      <formula>$F$32=$A$16</formula>
    </cfRule>
  </conditionalFormatting>
  <conditionalFormatting sqref="AK32">
    <cfRule type="expression" dxfId="753" priority="888">
      <formula>$F$32=$A$18</formula>
    </cfRule>
    <cfRule type="expression" dxfId="752" priority="889">
      <formula>$F$32=$A$17</formula>
    </cfRule>
  </conditionalFormatting>
  <conditionalFormatting sqref="AK33">
    <cfRule type="expression" dxfId="751" priority="885">
      <formula>$F$33=$A$18</formula>
    </cfRule>
    <cfRule type="expression" dxfId="750" priority="886">
      <formula>$F$33=$A$17</formula>
    </cfRule>
    <cfRule type="expression" dxfId="749" priority="887">
      <formula>$F$33=$A$16</formula>
    </cfRule>
  </conditionalFormatting>
  <conditionalFormatting sqref="AK34">
    <cfRule type="expression" dxfId="748" priority="884">
      <formula>$F$34=$A$16</formula>
    </cfRule>
  </conditionalFormatting>
  <conditionalFormatting sqref="AK34">
    <cfRule type="expression" dxfId="747" priority="882">
      <formula>$F$34=$A$18</formula>
    </cfRule>
    <cfRule type="expression" dxfId="746" priority="883">
      <formula>$F$34=$A$17</formula>
    </cfRule>
  </conditionalFormatting>
  <conditionalFormatting sqref="AK35">
    <cfRule type="expression" dxfId="745" priority="879">
      <formula>$F$35=$A$18</formula>
    </cfRule>
    <cfRule type="expression" dxfId="744" priority="880">
      <formula>$F$35=$A$17</formula>
    </cfRule>
    <cfRule type="expression" dxfId="743" priority="881">
      <formula>$F$35=$A$16</formula>
    </cfRule>
  </conditionalFormatting>
  <conditionalFormatting sqref="AK36">
    <cfRule type="expression" dxfId="742" priority="878">
      <formula>$F$36=$A$16</formula>
    </cfRule>
  </conditionalFormatting>
  <conditionalFormatting sqref="AK36">
    <cfRule type="expression" dxfId="741" priority="876">
      <formula>$F$36=$A$18</formula>
    </cfRule>
    <cfRule type="expression" dxfId="740" priority="877">
      <formula>$F$36=$A$17</formula>
    </cfRule>
  </conditionalFormatting>
  <conditionalFormatting sqref="AK37">
    <cfRule type="expression" dxfId="739" priority="873">
      <formula>$F$37=$A$18</formula>
    </cfRule>
    <cfRule type="expression" dxfId="738" priority="874">
      <formula>$F$37=$A$17</formula>
    </cfRule>
    <cfRule type="expression" dxfId="737" priority="875">
      <formula>$F$37=$A$16</formula>
    </cfRule>
  </conditionalFormatting>
  <conditionalFormatting sqref="AK38">
    <cfRule type="expression" dxfId="736" priority="872">
      <formula>$F$38=$A$16</formula>
    </cfRule>
  </conditionalFormatting>
  <conditionalFormatting sqref="AK38">
    <cfRule type="expression" dxfId="735" priority="870">
      <formula>$F$38=$A$18</formula>
    </cfRule>
    <cfRule type="expression" dxfId="734" priority="871">
      <formula>$F$38=$A$17</formula>
    </cfRule>
  </conditionalFormatting>
  <conditionalFormatting sqref="AK39">
    <cfRule type="expression" dxfId="733" priority="867">
      <formula>$F$39=$A$18</formula>
    </cfRule>
    <cfRule type="expression" dxfId="732" priority="868">
      <formula>$F$39=$A$17</formula>
    </cfRule>
    <cfRule type="expression" dxfId="731" priority="869">
      <formula>$F$39=$A$16</formula>
    </cfRule>
  </conditionalFormatting>
  <conditionalFormatting sqref="AK40">
    <cfRule type="expression" dxfId="730" priority="866">
      <formula>$F$40=$A$16</formula>
    </cfRule>
  </conditionalFormatting>
  <conditionalFormatting sqref="AK40">
    <cfRule type="expression" dxfId="729" priority="864">
      <formula>$F$40=$A$18</formula>
    </cfRule>
    <cfRule type="expression" dxfId="728" priority="865">
      <formula>$F$40=$A$17</formula>
    </cfRule>
  </conditionalFormatting>
  <conditionalFormatting sqref="AK41">
    <cfRule type="expression" dxfId="727" priority="861">
      <formula>$F$41=$A$18</formula>
    </cfRule>
    <cfRule type="expression" dxfId="726" priority="862">
      <formula>$F$41=$A$17</formula>
    </cfRule>
    <cfRule type="expression" dxfId="725" priority="863">
      <formula>$F$41=$A$16</formula>
    </cfRule>
  </conditionalFormatting>
  <conditionalFormatting sqref="AK42">
    <cfRule type="expression" dxfId="724" priority="860">
      <formula>$F$42=$A$16</formula>
    </cfRule>
  </conditionalFormatting>
  <conditionalFormatting sqref="AK42">
    <cfRule type="expression" dxfId="723" priority="858">
      <formula>$F$42=$A$18</formula>
    </cfRule>
    <cfRule type="expression" dxfId="722" priority="859">
      <formula>$F$42=$A$17</formula>
    </cfRule>
  </conditionalFormatting>
  <conditionalFormatting sqref="AK43">
    <cfRule type="expression" dxfId="721" priority="855">
      <formula>$F$43=$A$18</formula>
    </cfRule>
    <cfRule type="expression" dxfId="720" priority="856">
      <formula>$F$43=$A$17</formula>
    </cfRule>
    <cfRule type="expression" dxfId="719" priority="857">
      <formula>$F$43=$A$16</formula>
    </cfRule>
  </conditionalFormatting>
  <conditionalFormatting sqref="AK44">
    <cfRule type="expression" dxfId="718" priority="854">
      <formula>$F$44=$A$16</formula>
    </cfRule>
  </conditionalFormatting>
  <conditionalFormatting sqref="AK44">
    <cfRule type="expression" dxfId="717" priority="852">
      <formula>$F$44=$A$18</formula>
    </cfRule>
    <cfRule type="expression" dxfId="716" priority="853">
      <formula>$F$44=$A$17</formula>
    </cfRule>
  </conditionalFormatting>
  <conditionalFormatting sqref="AK45">
    <cfRule type="expression" dxfId="715" priority="849">
      <formula>$F$45=$A$18</formula>
    </cfRule>
    <cfRule type="expression" dxfId="714" priority="850">
      <formula>$F$45=$A$17</formula>
    </cfRule>
    <cfRule type="expression" dxfId="713" priority="851">
      <formula>$F$45=$A$16</formula>
    </cfRule>
  </conditionalFormatting>
  <conditionalFormatting sqref="AK46">
    <cfRule type="expression" dxfId="712" priority="848">
      <formula>$F$46=$A$16</formula>
    </cfRule>
  </conditionalFormatting>
  <conditionalFormatting sqref="AK46">
    <cfRule type="expression" dxfId="711" priority="846">
      <formula>$F$46=$A$18</formula>
    </cfRule>
    <cfRule type="expression" dxfId="710" priority="847">
      <formula>$F$46=$A$17</formula>
    </cfRule>
  </conditionalFormatting>
  <conditionalFormatting sqref="AK47">
    <cfRule type="expression" dxfId="709" priority="843">
      <formula>$F$47=$A$18</formula>
    </cfRule>
    <cfRule type="expression" dxfId="708" priority="844">
      <formula>$F$47=$A$17</formula>
    </cfRule>
    <cfRule type="expression" dxfId="707" priority="845">
      <formula>$F$47=$A$16</formula>
    </cfRule>
  </conditionalFormatting>
  <conditionalFormatting sqref="AJ25">
    <cfRule type="expression" dxfId="706" priority="145">
      <formula>$F$25=$A$16</formula>
    </cfRule>
    <cfRule type="expression" dxfId="705" priority="601">
      <formula>$F$25=$A$18</formula>
    </cfRule>
    <cfRule type="expression" dxfId="704" priority="602">
      <formula>$F$25=$A$17</formula>
    </cfRule>
    <cfRule type="expression" dxfId="703" priority="603">
      <formula>$D$7&lt;3</formula>
    </cfRule>
  </conditionalFormatting>
  <conditionalFormatting sqref="AJ26">
    <cfRule type="expression" dxfId="702" priority="144" stopIfTrue="1">
      <formula>$F$26=$A$18</formula>
    </cfRule>
    <cfRule type="expression" dxfId="701" priority="598">
      <formula>$F$26=$A$16</formula>
    </cfRule>
    <cfRule type="expression" dxfId="700" priority="599">
      <formula>$F$26=$A$17</formula>
    </cfRule>
    <cfRule type="expression" dxfId="699" priority="600">
      <formula>$D$7&lt;3</formula>
    </cfRule>
  </conditionalFormatting>
  <conditionalFormatting sqref="AJ27">
    <cfRule type="expression" dxfId="698" priority="142" stopIfTrue="1">
      <formula>$F$27=$A$17</formula>
    </cfRule>
    <cfRule type="expression" dxfId="697" priority="143" stopIfTrue="1">
      <formula>$F$27=$A$16</formula>
    </cfRule>
    <cfRule type="expression" dxfId="696" priority="596">
      <formula>$F$27=$A$18</formula>
    </cfRule>
    <cfRule type="expression" dxfId="695" priority="597">
      <formula>$D$7&lt;3</formula>
    </cfRule>
  </conditionalFormatting>
  <conditionalFormatting sqref="AJ28">
    <cfRule type="expression" dxfId="694" priority="141">
      <formula>$F$28=$A$18</formula>
    </cfRule>
    <cfRule type="expression" dxfId="693" priority="592">
      <formula>$F$28=$A$16</formula>
    </cfRule>
    <cfRule type="expression" dxfId="692" priority="593">
      <formula>$F$28=$A$17</formula>
    </cfRule>
    <cfRule type="expression" dxfId="691" priority="594">
      <formula>$D$7&lt;3</formula>
    </cfRule>
  </conditionalFormatting>
  <conditionalFormatting sqref="AJ29">
    <cfRule type="expression" dxfId="690" priority="140" stopIfTrue="1">
      <formula>$F$29=$A$16</formula>
    </cfRule>
    <cfRule type="expression" dxfId="689" priority="589">
      <formula>$F$29=$A$17</formula>
    </cfRule>
    <cfRule type="expression" dxfId="688" priority="590">
      <formula>$F$29=$A$18</formula>
    </cfRule>
    <cfRule type="expression" dxfId="687" priority="591">
      <formula>$D$7&lt;3</formula>
    </cfRule>
  </conditionalFormatting>
  <conditionalFormatting sqref="AJ30">
    <cfRule type="expression" dxfId="686" priority="139">
      <formula>$F$30=$A$16</formula>
    </cfRule>
    <cfRule type="expression" dxfId="685" priority="586">
      <formula>$F$30=$A$17</formula>
    </cfRule>
    <cfRule type="expression" dxfId="684" priority="587">
      <formula>$F$30=$A$18</formula>
    </cfRule>
    <cfRule type="expression" dxfId="683" priority="588">
      <formula>$D$7&lt;3</formula>
    </cfRule>
  </conditionalFormatting>
  <conditionalFormatting sqref="AJ31">
    <cfRule type="expression" dxfId="682" priority="138" stopIfTrue="1">
      <formula>$F$31=$A$16</formula>
    </cfRule>
    <cfRule type="expression" dxfId="681" priority="583">
      <formula>$F$31=$A$17</formula>
    </cfRule>
    <cfRule type="expression" dxfId="680" priority="584">
      <formula>$F$31=$A$18</formula>
    </cfRule>
    <cfRule type="expression" dxfId="679" priority="585">
      <formula>$D$7&lt;3</formula>
    </cfRule>
  </conditionalFormatting>
  <conditionalFormatting sqref="AJ32">
    <cfRule type="expression" dxfId="678" priority="137">
      <formula>$F$32=$A$16</formula>
    </cfRule>
    <cfRule type="expression" dxfId="677" priority="580">
      <formula>$F$32=$A$17</formula>
    </cfRule>
    <cfRule type="expression" dxfId="676" priority="581">
      <formula>$F$32=$A$18</formula>
    </cfRule>
    <cfRule type="expression" dxfId="675" priority="582">
      <formula>$D$7&lt;3</formula>
    </cfRule>
  </conditionalFormatting>
  <conditionalFormatting sqref="AJ33">
    <cfRule type="expression" dxfId="674" priority="136" stopIfTrue="1">
      <formula>$F$33=$A$16</formula>
    </cfRule>
    <cfRule type="expression" dxfId="673" priority="577">
      <formula>$F$33=$A$17</formula>
    </cfRule>
    <cfRule type="expression" dxfId="672" priority="578">
      <formula>$F$33=$A$18</formula>
    </cfRule>
    <cfRule type="expression" dxfId="671" priority="579">
      <formula>$D$7&lt;3</formula>
    </cfRule>
  </conditionalFormatting>
  <conditionalFormatting sqref="AJ34">
    <cfRule type="expression" dxfId="670" priority="135" stopIfTrue="1">
      <formula>$F$34=$A$16</formula>
    </cfRule>
    <cfRule type="expression" dxfId="669" priority="574">
      <formula>$F$34=$A$17</formula>
    </cfRule>
    <cfRule type="expression" dxfId="668" priority="575">
      <formula>$F$34=$A$18</formula>
    </cfRule>
    <cfRule type="expression" dxfId="667" priority="576">
      <formula>$D$7&lt;3</formula>
    </cfRule>
  </conditionalFormatting>
  <conditionalFormatting sqref="AJ35">
    <cfRule type="expression" dxfId="666" priority="134" stopIfTrue="1">
      <formula>$F$35=$A$16</formula>
    </cfRule>
    <cfRule type="expression" dxfId="665" priority="571">
      <formula>$F$35=$A$17</formula>
    </cfRule>
    <cfRule type="expression" dxfId="664" priority="572">
      <formula>$F$35=$A$18</formula>
    </cfRule>
    <cfRule type="expression" dxfId="663" priority="573">
      <formula>$D$7&lt;3</formula>
    </cfRule>
  </conditionalFormatting>
  <conditionalFormatting sqref="AJ36">
    <cfRule type="expression" dxfId="662" priority="133" stopIfTrue="1">
      <formula>$F$36=$A$16</formula>
    </cfRule>
    <cfRule type="expression" dxfId="661" priority="568">
      <formula>$F$36=$A$17</formula>
    </cfRule>
    <cfRule type="expression" dxfId="660" priority="569">
      <formula>$F$36=$A$18</formula>
    </cfRule>
    <cfRule type="expression" dxfId="659" priority="570">
      <formula>$D$7&lt;3</formula>
    </cfRule>
  </conditionalFormatting>
  <conditionalFormatting sqref="AJ37">
    <cfRule type="expression" dxfId="658" priority="132" stopIfTrue="1">
      <formula>$F$37=$A$16</formula>
    </cfRule>
    <cfRule type="expression" dxfId="657" priority="565">
      <formula>$F$37=$A$17</formula>
    </cfRule>
    <cfRule type="expression" dxfId="656" priority="566">
      <formula>$F$37=$A$18</formula>
    </cfRule>
    <cfRule type="expression" dxfId="655" priority="567">
      <formula>$D$7&lt;3</formula>
    </cfRule>
  </conditionalFormatting>
  <conditionalFormatting sqref="AJ38">
    <cfRule type="expression" dxfId="654" priority="131" stopIfTrue="1">
      <formula>$F$38=$A$16</formula>
    </cfRule>
    <cfRule type="expression" dxfId="653" priority="562">
      <formula>$F$38=$A$17</formula>
    </cfRule>
    <cfRule type="expression" dxfId="652" priority="563">
      <formula>$F$38=$A$18</formula>
    </cfRule>
    <cfRule type="expression" dxfId="651" priority="564">
      <formula>$D$7&lt;3</formula>
    </cfRule>
  </conditionalFormatting>
  <conditionalFormatting sqref="AJ39">
    <cfRule type="expression" dxfId="650" priority="130" stopIfTrue="1">
      <formula>$F$39=$A$16</formula>
    </cfRule>
    <cfRule type="expression" dxfId="649" priority="559">
      <formula>$F$39=$A$17</formula>
    </cfRule>
    <cfRule type="expression" dxfId="648" priority="560">
      <formula>$F$39=$A$18</formula>
    </cfRule>
    <cfRule type="expression" dxfId="647" priority="561">
      <formula>$D$7&lt;3</formula>
    </cfRule>
  </conditionalFormatting>
  <conditionalFormatting sqref="AJ40">
    <cfRule type="expression" dxfId="646" priority="129" stopIfTrue="1">
      <formula>$F$40=$A$16</formula>
    </cfRule>
    <cfRule type="expression" dxfId="645" priority="556">
      <formula>$F$40=$A$17</formula>
    </cfRule>
    <cfRule type="expression" dxfId="644" priority="557">
      <formula>$F$40=$A$18</formula>
    </cfRule>
    <cfRule type="expression" dxfId="643" priority="558">
      <formula>$D$7&lt;3</formula>
    </cfRule>
  </conditionalFormatting>
  <conditionalFormatting sqref="AJ41">
    <cfRule type="expression" dxfId="642" priority="128" stopIfTrue="1">
      <formula>$F$41=$A$16</formula>
    </cfRule>
    <cfRule type="expression" dxfId="641" priority="553">
      <formula>$F$41=$A$17</formula>
    </cfRule>
    <cfRule type="expression" dxfId="640" priority="554">
      <formula>$F$41=$A$18</formula>
    </cfRule>
    <cfRule type="expression" dxfId="639" priority="555">
      <formula>$D$7&lt;3</formula>
    </cfRule>
  </conditionalFormatting>
  <conditionalFormatting sqref="AJ42">
    <cfRule type="expression" dxfId="638" priority="127" stopIfTrue="1">
      <formula>$F$42=$A$16</formula>
    </cfRule>
    <cfRule type="expression" dxfId="637" priority="550">
      <formula>$F$42=$A$17</formula>
    </cfRule>
    <cfRule type="expression" dxfId="636" priority="551">
      <formula>$F$42=$A$18</formula>
    </cfRule>
    <cfRule type="expression" dxfId="635" priority="552">
      <formula>$D$7&lt;3</formula>
    </cfRule>
  </conditionalFormatting>
  <conditionalFormatting sqref="AJ43">
    <cfRule type="expression" dxfId="634" priority="126" stopIfTrue="1">
      <formula>$F$43=$A$16</formula>
    </cfRule>
    <cfRule type="expression" dxfId="633" priority="547">
      <formula>$F$43=$A$17</formula>
    </cfRule>
    <cfRule type="expression" dxfId="632" priority="548">
      <formula>$F$43=$A$18</formula>
    </cfRule>
    <cfRule type="expression" dxfId="631" priority="549">
      <formula>$D$7&lt;3</formula>
    </cfRule>
  </conditionalFormatting>
  <conditionalFormatting sqref="AJ44">
    <cfRule type="expression" dxfId="630" priority="125" stopIfTrue="1">
      <formula>$F$44=$A$16</formula>
    </cfRule>
    <cfRule type="expression" dxfId="629" priority="544">
      <formula>$F$44=$A$17</formula>
    </cfRule>
    <cfRule type="expression" dxfId="628" priority="545">
      <formula>$F$44=$A$18</formula>
    </cfRule>
    <cfRule type="expression" dxfId="627" priority="546">
      <formula>$D$7&lt;3</formula>
    </cfRule>
  </conditionalFormatting>
  <conditionalFormatting sqref="AJ45">
    <cfRule type="expression" dxfId="626" priority="124" stopIfTrue="1">
      <formula>$F$45=$A$16</formula>
    </cfRule>
    <cfRule type="expression" dxfId="625" priority="541">
      <formula>$F$45=$A$17</formula>
    </cfRule>
    <cfRule type="expression" dxfId="624" priority="542">
      <formula>$F$45=$A$18</formula>
    </cfRule>
    <cfRule type="expression" dxfId="623" priority="543">
      <formula>$D$7&lt;3</formula>
    </cfRule>
  </conditionalFormatting>
  <conditionalFormatting sqref="AJ46">
    <cfRule type="expression" dxfId="622" priority="123" stopIfTrue="1">
      <formula>$F$46=$A$16</formula>
    </cfRule>
    <cfRule type="expression" dxfId="621" priority="538">
      <formula>$F$46=$A$17</formula>
    </cfRule>
    <cfRule type="expression" dxfId="620" priority="539">
      <formula>$F$46=$A$18</formula>
    </cfRule>
    <cfRule type="expression" dxfId="619" priority="540">
      <formula>$D$7&lt;3</formula>
    </cfRule>
  </conditionalFormatting>
  <conditionalFormatting sqref="AJ47">
    <cfRule type="expression" dxfId="618" priority="122" stopIfTrue="1">
      <formula>$F$47=$A$16</formula>
    </cfRule>
    <cfRule type="expression" dxfId="617" priority="535">
      <formula>$F$47=$A$17</formula>
    </cfRule>
    <cfRule type="expression" dxfId="616" priority="536">
      <formula>$F$47=$A$18</formula>
    </cfRule>
    <cfRule type="expression" dxfId="615" priority="537">
      <formula>$D$7&lt;3</formula>
    </cfRule>
  </conditionalFormatting>
  <conditionalFormatting sqref="AL23">
    <cfRule type="expression" dxfId="614" priority="455">
      <formula>$F$23=$A$16</formula>
    </cfRule>
  </conditionalFormatting>
  <conditionalFormatting sqref="AL24">
    <cfRule type="expression" dxfId="613" priority="451">
      <formula>$F$24=$A$16</formula>
    </cfRule>
    <cfRule type="expression" dxfId="612" priority="452">
      <formula>$F$24=$A$18</formula>
    </cfRule>
    <cfRule type="expression" dxfId="611" priority="453">
      <formula>$F$24=$A$17</formula>
    </cfRule>
  </conditionalFormatting>
  <conditionalFormatting sqref="AL25">
    <cfRule type="expression" dxfId="610" priority="447">
      <formula>$F$25=$A$16</formula>
    </cfRule>
    <cfRule type="expression" dxfId="609" priority="448">
      <formula>$F$25=$A$18</formula>
    </cfRule>
    <cfRule type="expression" dxfId="608" priority="449">
      <formula>$F$25=$A$17</formula>
    </cfRule>
  </conditionalFormatting>
  <conditionalFormatting sqref="AL26">
    <cfRule type="expression" dxfId="607" priority="443">
      <formula>$F$26=$A$16</formula>
    </cfRule>
    <cfRule type="expression" dxfId="606" priority="444">
      <formula>$F$26=$A$18</formula>
    </cfRule>
    <cfRule type="expression" dxfId="605" priority="445">
      <formula>$F$26=$A$17</formula>
    </cfRule>
  </conditionalFormatting>
  <conditionalFormatting sqref="AL27">
    <cfRule type="expression" dxfId="604" priority="439">
      <formula>$F$27=$A$16</formula>
    </cfRule>
    <cfRule type="expression" dxfId="603" priority="440">
      <formula>$F$27=$A$18</formula>
    </cfRule>
    <cfRule type="expression" dxfId="602" priority="441">
      <formula>$F$27=$A$17</formula>
    </cfRule>
  </conditionalFormatting>
  <conditionalFormatting sqref="AL28">
    <cfRule type="expression" dxfId="601" priority="435">
      <formula>$F$28=$A$16</formula>
    </cfRule>
    <cfRule type="expression" dxfId="600" priority="436">
      <formula>$F$28=$A$18</formula>
    </cfRule>
    <cfRule type="expression" dxfId="599" priority="437">
      <formula>$F$28=$A$17</formula>
    </cfRule>
  </conditionalFormatting>
  <conditionalFormatting sqref="AL29">
    <cfRule type="expression" dxfId="598" priority="431">
      <formula>$F$29=$A$16</formula>
    </cfRule>
    <cfRule type="expression" dxfId="597" priority="432">
      <formula>$F$29=$A$18</formula>
    </cfRule>
    <cfRule type="expression" dxfId="596" priority="433">
      <formula>$F$29=$A$17</formula>
    </cfRule>
  </conditionalFormatting>
  <conditionalFormatting sqref="AL30">
    <cfRule type="expression" dxfId="595" priority="427">
      <formula>$F$30=$A$16</formula>
    </cfRule>
    <cfRule type="expression" dxfId="594" priority="428">
      <formula>$F$30=$A$18</formula>
    </cfRule>
    <cfRule type="expression" dxfId="593" priority="429">
      <formula>$F$30=$A$17</formula>
    </cfRule>
  </conditionalFormatting>
  <conditionalFormatting sqref="AL31">
    <cfRule type="expression" dxfId="592" priority="423">
      <formula>$F$31=$A$16</formula>
    </cfRule>
    <cfRule type="expression" dxfId="591" priority="424">
      <formula>$F$31=$A$18</formula>
    </cfRule>
    <cfRule type="expression" dxfId="590" priority="425">
      <formula>$F$31=$A$17</formula>
    </cfRule>
  </conditionalFormatting>
  <conditionalFormatting sqref="AL32">
    <cfRule type="expression" dxfId="589" priority="419">
      <formula>$F$32=$A$16</formula>
    </cfRule>
  </conditionalFormatting>
  <conditionalFormatting sqref="AL33">
    <cfRule type="expression" dxfId="588" priority="415">
      <formula>$F$33=$A$16</formula>
    </cfRule>
    <cfRule type="expression" dxfId="587" priority="416">
      <formula>$F$33=$A$18</formula>
    </cfRule>
    <cfRule type="expression" dxfId="586" priority="417">
      <formula>$F$33=$A$17</formula>
    </cfRule>
  </conditionalFormatting>
  <conditionalFormatting sqref="AL34">
    <cfRule type="expression" dxfId="585" priority="411">
      <formula>$F$34=$A$16</formula>
    </cfRule>
    <cfRule type="expression" dxfId="584" priority="412">
      <formula>$F$34=$A$18</formula>
    </cfRule>
    <cfRule type="expression" dxfId="583" priority="413">
      <formula>$F$34=$A$17</formula>
    </cfRule>
  </conditionalFormatting>
  <conditionalFormatting sqref="AL35">
    <cfRule type="expression" dxfId="582" priority="407">
      <formula>$F$35=$A$16</formula>
    </cfRule>
    <cfRule type="expression" dxfId="581" priority="408">
      <formula>$F$35=$A$18</formula>
    </cfRule>
    <cfRule type="expression" dxfId="580" priority="409">
      <formula>$F$35=$A$17</formula>
    </cfRule>
  </conditionalFormatting>
  <conditionalFormatting sqref="AL36">
    <cfRule type="expression" dxfId="579" priority="403">
      <formula>$F$36=$A$16</formula>
    </cfRule>
    <cfRule type="expression" dxfId="578" priority="404">
      <formula>$F$36=$A$18</formula>
    </cfRule>
    <cfRule type="expression" dxfId="577" priority="405">
      <formula>$F$36=$A$17</formula>
    </cfRule>
  </conditionalFormatting>
  <conditionalFormatting sqref="AL37">
    <cfRule type="expression" dxfId="576" priority="399">
      <formula>$F$37=$A$16</formula>
    </cfRule>
    <cfRule type="expression" dxfId="575" priority="400">
      <formula>$F$37=$A$18</formula>
    </cfRule>
    <cfRule type="expression" dxfId="574" priority="401">
      <formula>$F$37=$A$17</formula>
    </cfRule>
  </conditionalFormatting>
  <conditionalFormatting sqref="AL38">
    <cfRule type="expression" dxfId="573" priority="395">
      <formula>$F$38=$A$16</formula>
    </cfRule>
    <cfRule type="expression" dxfId="572" priority="396">
      <formula>$F$38=$A$18</formula>
    </cfRule>
    <cfRule type="expression" dxfId="571" priority="397">
      <formula>$F$38=$A$17</formula>
    </cfRule>
  </conditionalFormatting>
  <conditionalFormatting sqref="AL39">
    <cfRule type="expression" dxfId="570" priority="391">
      <formula>$F$39=$A$16</formula>
    </cfRule>
    <cfRule type="expression" dxfId="569" priority="392">
      <formula>$F$39=$A$18</formula>
    </cfRule>
    <cfRule type="expression" dxfId="568" priority="393">
      <formula>$F$39=$A$17</formula>
    </cfRule>
  </conditionalFormatting>
  <conditionalFormatting sqref="AL40">
    <cfRule type="expression" dxfId="567" priority="387">
      <formula>$F$40=$A$16</formula>
    </cfRule>
    <cfRule type="expression" dxfId="566" priority="388">
      <formula>$F$40=$A$18</formula>
    </cfRule>
    <cfRule type="expression" dxfId="565" priority="389">
      <formula>$F$40=$A$17</formula>
    </cfRule>
  </conditionalFormatting>
  <conditionalFormatting sqref="AL41">
    <cfRule type="expression" dxfId="564" priority="383">
      <formula>$F$41=$A$16</formula>
    </cfRule>
    <cfRule type="expression" dxfId="563" priority="384">
      <formula>$F$41=$A$18</formula>
    </cfRule>
    <cfRule type="expression" dxfId="562" priority="385">
      <formula>$F$41=$A$17</formula>
    </cfRule>
  </conditionalFormatting>
  <conditionalFormatting sqref="AL42">
    <cfRule type="expression" dxfId="561" priority="379">
      <formula>$F$42=$A$16</formula>
    </cfRule>
    <cfRule type="expression" dxfId="560" priority="380">
      <formula>$F$42=$A$18</formula>
    </cfRule>
    <cfRule type="expression" dxfId="559" priority="381">
      <formula>$F$42=$A$17</formula>
    </cfRule>
  </conditionalFormatting>
  <conditionalFormatting sqref="AL43">
    <cfRule type="expression" dxfId="558" priority="375">
      <formula>$F$43=$A$16</formula>
    </cfRule>
    <cfRule type="expression" dxfId="557" priority="376">
      <formula>$F$43=$A$18</formula>
    </cfRule>
    <cfRule type="expression" dxfId="556" priority="377">
      <formula>$F$43=$A$17</formula>
    </cfRule>
  </conditionalFormatting>
  <conditionalFormatting sqref="AL44">
    <cfRule type="expression" dxfId="555" priority="371">
      <formula>$F$44=$A$16</formula>
    </cfRule>
    <cfRule type="expression" dxfId="554" priority="372">
      <formula>$F$44=$A$18</formula>
    </cfRule>
    <cfRule type="expression" dxfId="553" priority="373">
      <formula>$F$44=$A$17</formula>
    </cfRule>
  </conditionalFormatting>
  <conditionalFormatting sqref="AL45">
    <cfRule type="expression" dxfId="552" priority="367">
      <formula>$F$45=$A$16</formula>
    </cfRule>
    <cfRule type="expression" dxfId="551" priority="368">
      <formula>$F$45=$A$18</formula>
    </cfRule>
    <cfRule type="expression" dxfId="550" priority="369">
      <formula>$F$45=$A$17</formula>
    </cfRule>
  </conditionalFormatting>
  <conditionalFormatting sqref="AL46">
    <cfRule type="expression" dxfId="549" priority="363">
      <formula>$F$46=$A$16</formula>
    </cfRule>
    <cfRule type="expression" dxfId="548" priority="364">
      <formula>$F$46=$A$18</formula>
    </cfRule>
    <cfRule type="expression" dxfId="547" priority="365">
      <formula>$F$46=$A$17</formula>
    </cfRule>
  </conditionalFormatting>
  <conditionalFormatting sqref="AL47">
    <cfRule type="expression" dxfId="546" priority="359">
      <formula>$F$47=$A$16</formula>
    </cfRule>
    <cfRule type="expression" dxfId="545" priority="360">
      <formula>$F$47=$A$18</formula>
    </cfRule>
    <cfRule type="expression" dxfId="544" priority="361">
      <formula>$F$47=$A$17</formula>
    </cfRule>
  </conditionalFormatting>
  <conditionalFormatting sqref="AL23">
    <cfRule type="expression" dxfId="543" priority="298">
      <formula>$F$23=$A$18</formula>
    </cfRule>
    <cfRule type="expression" dxfId="542" priority="299">
      <formula>$F$23=$A$17</formula>
    </cfRule>
    <cfRule type="expression" dxfId="541" priority="300">
      <formula>$D$7&lt;2</formula>
    </cfRule>
  </conditionalFormatting>
  <conditionalFormatting sqref="AL24">
    <cfRule type="expression" dxfId="540" priority="297">
      <formula>$D$7&lt;2</formula>
    </cfRule>
  </conditionalFormatting>
  <conditionalFormatting sqref="AM23">
    <cfRule type="expression" dxfId="539" priority="294">
      <formula>$D$7&lt;3</formula>
    </cfRule>
    <cfRule type="expression" dxfId="538" priority="355">
      <formula>$F$23=$A$16</formula>
    </cfRule>
    <cfRule type="expression" dxfId="537" priority="356">
      <formula>$F$23=$A$18</formula>
    </cfRule>
    <cfRule type="expression" dxfId="536" priority="357">
      <formula>$F$23=$A$17</formula>
    </cfRule>
  </conditionalFormatting>
  <conditionalFormatting sqref="AM24">
    <cfRule type="expression" dxfId="535" priority="289">
      <formula>$F$24=$A$18</formula>
    </cfRule>
    <cfRule type="expression" dxfId="534" priority="290">
      <formula>$F$24=$A$17</formula>
    </cfRule>
    <cfRule type="expression" dxfId="533" priority="291">
      <formula>$D$7&lt;3</formula>
    </cfRule>
    <cfRule type="expression" dxfId="532" priority="351">
      <formula>$F$24=$A$16</formula>
    </cfRule>
  </conditionalFormatting>
  <conditionalFormatting sqref="AL25">
    <cfRule type="expression" dxfId="531" priority="288">
      <formula>$D$7&lt;2</formula>
    </cfRule>
  </conditionalFormatting>
  <conditionalFormatting sqref="AL26">
    <cfRule type="expression" dxfId="530" priority="285">
      <formula>$D$7&lt;2</formula>
    </cfRule>
  </conditionalFormatting>
  <conditionalFormatting sqref="AL27">
    <cfRule type="expression" dxfId="529" priority="282">
      <formula>$D$7&lt;2</formula>
    </cfRule>
  </conditionalFormatting>
  <conditionalFormatting sqref="AL28">
    <cfRule type="expression" dxfId="528" priority="279">
      <formula>$D$7&lt;2</formula>
    </cfRule>
  </conditionalFormatting>
  <conditionalFormatting sqref="AL29">
    <cfRule type="expression" dxfId="527" priority="276">
      <formula>$D$7&lt;2</formula>
    </cfRule>
  </conditionalFormatting>
  <conditionalFormatting sqref="AL30">
    <cfRule type="expression" dxfId="526" priority="273">
      <formula>$D$7&lt;2</formula>
    </cfRule>
  </conditionalFormatting>
  <conditionalFormatting sqref="AL31">
    <cfRule type="expression" dxfId="525" priority="270">
      <formula>$D$7&lt;2</formula>
    </cfRule>
  </conditionalFormatting>
  <conditionalFormatting sqref="AL32">
    <cfRule type="expression" dxfId="524" priority="266">
      <formula>$F$32=$A$18</formula>
    </cfRule>
    <cfRule type="expression" dxfId="523" priority="267">
      <formula>$F$32=$A$17</formula>
    </cfRule>
  </conditionalFormatting>
  <conditionalFormatting sqref="AL33">
    <cfRule type="expression" dxfId="522" priority="265">
      <formula>$D$7&lt;2</formula>
    </cfRule>
  </conditionalFormatting>
  <conditionalFormatting sqref="AL34">
    <cfRule type="expression" dxfId="521" priority="262">
      <formula>$D$7&lt;2</formula>
    </cfRule>
  </conditionalFormatting>
  <conditionalFormatting sqref="AL35">
    <cfRule type="expression" dxfId="520" priority="259">
      <formula>$D$7&lt;2</formula>
    </cfRule>
  </conditionalFormatting>
  <conditionalFormatting sqref="AL36">
    <cfRule type="expression" dxfId="519" priority="256">
      <formula>$D$7&lt;2</formula>
    </cfRule>
  </conditionalFormatting>
  <conditionalFormatting sqref="AL37">
    <cfRule type="expression" dxfId="518" priority="253">
      <formula>$D$7&lt;2</formula>
    </cfRule>
  </conditionalFormatting>
  <conditionalFormatting sqref="AL38">
    <cfRule type="expression" dxfId="517" priority="250">
      <formula>$D$7&lt;2</formula>
    </cfRule>
  </conditionalFormatting>
  <conditionalFormatting sqref="AL39">
    <cfRule type="expression" dxfId="516" priority="247">
      <formula>$D$7&lt;2</formula>
    </cfRule>
  </conditionalFormatting>
  <conditionalFormatting sqref="AL40">
    <cfRule type="expression" dxfId="515" priority="244">
      <formula>$D$7&lt;2</formula>
    </cfRule>
  </conditionalFormatting>
  <conditionalFormatting sqref="AL41">
    <cfRule type="expression" dxfId="514" priority="240">
      <formula>$D$7&lt;2</formula>
    </cfRule>
  </conditionalFormatting>
  <conditionalFormatting sqref="AL42">
    <cfRule type="expression" dxfId="513" priority="237">
      <formula>$D$7&lt;2</formula>
    </cfRule>
  </conditionalFormatting>
  <conditionalFormatting sqref="AL43">
    <cfRule type="expression" dxfId="512" priority="234">
      <formula>$D$7&lt;2</formula>
    </cfRule>
  </conditionalFormatting>
  <conditionalFormatting sqref="AL44">
    <cfRule type="expression" dxfId="511" priority="231">
      <formula>$D$7&lt;2</formula>
    </cfRule>
  </conditionalFormatting>
  <conditionalFormatting sqref="AL45">
    <cfRule type="expression" dxfId="510" priority="228">
      <formula>$D$7&lt;2</formula>
    </cfRule>
  </conditionalFormatting>
  <conditionalFormatting sqref="AL46">
    <cfRule type="expression" dxfId="509" priority="225">
      <formula>$D$7&lt;2</formula>
    </cfRule>
  </conditionalFormatting>
  <conditionalFormatting sqref="AL47">
    <cfRule type="expression" dxfId="508" priority="222">
      <formula>$D$7&lt;2</formula>
    </cfRule>
  </conditionalFormatting>
  <conditionalFormatting sqref="AM25">
    <cfRule type="expression" dxfId="507" priority="121">
      <formula>$F$25=$A$16</formula>
    </cfRule>
    <cfRule type="expression" dxfId="506" priority="217">
      <formula>$F$25=$A$18</formula>
    </cfRule>
    <cfRule type="expression" dxfId="505" priority="218">
      <formula>$F$25=$A$17</formula>
    </cfRule>
    <cfRule type="expression" dxfId="504" priority="219">
      <formula>$D$7&lt;3</formula>
    </cfRule>
  </conditionalFormatting>
  <conditionalFormatting sqref="AM26">
    <cfRule type="expression" dxfId="503" priority="120" stopIfTrue="1">
      <formula>$F$26=$A$16</formula>
    </cfRule>
    <cfRule type="expression" dxfId="502" priority="214">
      <formula>$F$26=$A$18</formula>
    </cfRule>
    <cfRule type="expression" dxfId="501" priority="215">
      <formula>$F$26=$A$17</formula>
    </cfRule>
    <cfRule type="expression" dxfId="500" priority="216">
      <formula>$D$7&lt;3</formula>
    </cfRule>
  </conditionalFormatting>
  <conditionalFormatting sqref="AM27">
    <cfRule type="expression" dxfId="499" priority="119" stopIfTrue="1">
      <formula>$F$27=$A$16</formula>
    </cfRule>
    <cfRule type="expression" dxfId="498" priority="211">
      <formula>$F$27=$A$18</formula>
    </cfRule>
    <cfRule type="expression" dxfId="497" priority="212">
      <formula>$F$27=$A$17</formula>
    </cfRule>
    <cfRule type="expression" dxfId="496" priority="213">
      <formula>$D$7&lt;3</formula>
    </cfRule>
  </conditionalFormatting>
  <conditionalFormatting sqref="AM28">
    <cfRule type="expression" dxfId="495" priority="118">
      <formula>$F$28=$A$16</formula>
    </cfRule>
    <cfRule type="expression" dxfId="494" priority="208">
      <formula>$F$28=$A$18</formula>
    </cfRule>
    <cfRule type="expression" dxfId="493" priority="209">
      <formula>$F$28=$A$17</formula>
    </cfRule>
    <cfRule type="expression" dxfId="492" priority="210">
      <formula>$D$7&lt;3</formula>
    </cfRule>
  </conditionalFormatting>
  <conditionalFormatting sqref="AM29">
    <cfRule type="expression" dxfId="491" priority="117" stopIfTrue="1">
      <formula>$F$29=$A$16</formula>
    </cfRule>
    <cfRule type="expression" dxfId="490" priority="205">
      <formula>$F$29=$A$18</formula>
    </cfRule>
    <cfRule type="expression" dxfId="489" priority="206">
      <formula>$F$29=$A$17</formula>
    </cfRule>
    <cfRule type="expression" dxfId="488" priority="207">
      <formula>$D$7&lt;3</formula>
    </cfRule>
  </conditionalFormatting>
  <conditionalFormatting sqref="AM30">
    <cfRule type="expression" dxfId="487" priority="116" stopIfTrue="1">
      <formula>$F$30=$A$16</formula>
    </cfRule>
    <cfRule type="expression" dxfId="486" priority="202">
      <formula>$F$30=$A$18</formula>
    </cfRule>
    <cfRule type="expression" dxfId="485" priority="203">
      <formula>$F$30=$A$17</formula>
    </cfRule>
    <cfRule type="expression" dxfId="484" priority="204">
      <formula>$D$7&lt;3</formula>
    </cfRule>
  </conditionalFormatting>
  <conditionalFormatting sqref="AM31">
    <cfRule type="expression" dxfId="483" priority="115">
      <formula>$F$31=$A$16</formula>
    </cfRule>
    <cfRule type="expression" dxfId="482" priority="199">
      <formula>$F$31=$A$18</formula>
    </cfRule>
    <cfRule type="expression" dxfId="481" priority="200">
      <formula>$F$31=$A$17</formula>
    </cfRule>
    <cfRule type="expression" dxfId="480" priority="23">
      <formula>$D$7&lt;3</formula>
    </cfRule>
    <cfRule type="expression" dxfId="479" priority="5">
      <formula>F31=$A$19</formula>
    </cfRule>
  </conditionalFormatting>
  <conditionalFormatting sqref="AM32">
    <cfRule type="expression" dxfId="478" priority="114">
      <formula>$F$32=$A$16</formula>
    </cfRule>
    <cfRule type="expression" dxfId="477" priority="196">
      <formula>$F$32=$A$18</formula>
    </cfRule>
    <cfRule type="expression" dxfId="476" priority="197">
      <formula>$F$32=$A$17</formula>
    </cfRule>
    <cfRule type="expression" dxfId="475" priority="198">
      <formula>$D$7&lt;3</formula>
    </cfRule>
  </conditionalFormatting>
  <conditionalFormatting sqref="AM33">
    <cfRule type="expression" dxfId="474" priority="113">
      <formula>$F$33=$A$16</formula>
    </cfRule>
    <cfRule type="expression" dxfId="473" priority="193">
      <formula>$F$33=$A$18</formula>
    </cfRule>
    <cfRule type="expression" dxfId="472" priority="194">
      <formula>$F$33=$A$17</formula>
    </cfRule>
    <cfRule type="expression" dxfId="471" priority="195">
      <formula>$D$7&lt;3</formula>
    </cfRule>
  </conditionalFormatting>
  <conditionalFormatting sqref="AM34">
    <cfRule type="expression" dxfId="470" priority="112" stopIfTrue="1">
      <formula>$F$34=$A$16</formula>
    </cfRule>
    <cfRule type="expression" dxfId="469" priority="190">
      <formula>$F$34=$A$18</formula>
    </cfRule>
    <cfRule type="expression" dxfId="468" priority="191">
      <formula>$F$34=$A$17</formula>
    </cfRule>
    <cfRule type="expression" dxfId="467" priority="192">
      <formula>$D$7&lt;3</formula>
    </cfRule>
  </conditionalFormatting>
  <conditionalFormatting sqref="AM35">
    <cfRule type="expression" dxfId="466" priority="111" stopIfTrue="1">
      <formula>$F$35=$A$18</formula>
    </cfRule>
    <cfRule type="expression" dxfId="465" priority="187">
      <formula>$F$35=$A$17</formula>
    </cfRule>
    <cfRule type="expression" dxfId="464" priority="188">
      <formula>$F$35=$A$16</formula>
    </cfRule>
    <cfRule type="expression" dxfId="463" priority="189">
      <formula>$D$7&lt;3</formula>
    </cfRule>
  </conditionalFormatting>
  <conditionalFormatting sqref="AM36">
    <cfRule type="expression" dxfId="462" priority="110" stopIfTrue="1">
      <formula>$F$36=$A$16</formula>
    </cfRule>
    <cfRule type="expression" dxfId="461" priority="184">
      <formula>$F$36=$A$18</formula>
    </cfRule>
    <cfRule type="expression" dxfId="460" priority="185">
      <formula>$F$36=$A$17</formula>
    </cfRule>
    <cfRule type="expression" dxfId="459" priority="186">
      <formula>$D$7&lt;3</formula>
    </cfRule>
  </conditionalFormatting>
  <conditionalFormatting sqref="AM37">
    <cfRule type="expression" dxfId="458" priority="109">
      <formula>$F$37=$A$16</formula>
    </cfRule>
    <cfRule type="expression" dxfId="457" priority="181">
      <formula>$F$37=$A$17</formula>
    </cfRule>
    <cfRule type="expression" dxfId="456" priority="182">
      <formula>$F$37=$A$18</formula>
    </cfRule>
    <cfRule type="expression" dxfId="455" priority="183">
      <formula>$D$7&lt;3</formula>
    </cfRule>
  </conditionalFormatting>
  <conditionalFormatting sqref="AM38">
    <cfRule type="expression" dxfId="454" priority="108">
      <formula>$F$38=$A$18</formula>
    </cfRule>
    <cfRule type="expression" dxfId="453" priority="178">
      <formula>$F$38=$A$16</formula>
    </cfRule>
    <cfRule type="expression" dxfId="452" priority="179">
      <formula>$F$38=$A$17</formula>
    </cfRule>
    <cfRule type="expression" dxfId="451" priority="180">
      <formula>$D$7&lt;3</formula>
    </cfRule>
  </conditionalFormatting>
  <conditionalFormatting sqref="AM39">
    <cfRule type="expression" dxfId="450" priority="107">
      <formula>$F$39=$A$18</formula>
    </cfRule>
    <cfRule type="expression" dxfId="449" priority="175">
      <formula>$F$39=$A$16</formula>
    </cfRule>
    <cfRule type="expression" dxfId="448" priority="176">
      <formula>$F$39=$A$17</formula>
    </cfRule>
    <cfRule type="expression" dxfId="447" priority="177">
      <formula>$D$7&lt;3</formula>
    </cfRule>
  </conditionalFormatting>
  <conditionalFormatting sqref="AM40">
    <cfRule type="expression" dxfId="446" priority="106" stopIfTrue="1">
      <formula>$F$40=$A$18</formula>
    </cfRule>
    <cfRule type="expression" dxfId="445" priority="172">
      <formula>$F$40=$A$16</formula>
    </cfRule>
    <cfRule type="expression" dxfId="444" priority="173">
      <formula>$F$40=$A$17</formula>
    </cfRule>
    <cfRule type="expression" dxfId="443" priority="174">
      <formula>$D$7&lt;3</formula>
    </cfRule>
  </conditionalFormatting>
  <conditionalFormatting sqref="AM41">
    <cfRule type="expression" dxfId="442" priority="105" stopIfTrue="1">
      <formula>$F$41=$A$18</formula>
    </cfRule>
    <cfRule type="expression" dxfId="441" priority="169">
      <formula>$F$41=$A$16</formula>
    </cfRule>
    <cfRule type="expression" dxfId="440" priority="170">
      <formula>$F$41=$A$17</formula>
    </cfRule>
    <cfRule type="expression" dxfId="439" priority="171">
      <formula>$D$7&lt;3</formula>
    </cfRule>
  </conditionalFormatting>
  <conditionalFormatting sqref="AM42">
    <cfRule type="expression" dxfId="438" priority="104">
      <formula>$F$42=$A$18</formula>
    </cfRule>
    <cfRule type="expression" dxfId="437" priority="166">
      <formula>$F$42=$A$16</formula>
    </cfRule>
    <cfRule type="expression" dxfId="436" priority="167">
      <formula>$F$42=$A$17</formula>
    </cfRule>
    <cfRule type="expression" dxfId="435" priority="168">
      <formula>$D$7&lt;3</formula>
    </cfRule>
  </conditionalFormatting>
  <conditionalFormatting sqref="AM43">
    <cfRule type="expression" dxfId="434" priority="103" stopIfTrue="1">
      <formula>$F$43=$A$18</formula>
    </cfRule>
    <cfRule type="expression" dxfId="433" priority="163">
      <formula>$F$43=$A$16</formula>
    </cfRule>
    <cfRule type="expression" dxfId="432" priority="164">
      <formula>$F$43=$A$17</formula>
    </cfRule>
    <cfRule type="expression" dxfId="431" priority="165">
      <formula>$D$7&lt;3</formula>
    </cfRule>
  </conditionalFormatting>
  <conditionalFormatting sqref="AM44">
    <cfRule type="expression" dxfId="430" priority="102" stopIfTrue="1">
      <formula>$F$44=$A$18</formula>
    </cfRule>
    <cfRule type="expression" dxfId="429" priority="160">
      <formula>$F$44=$A$16</formula>
    </cfRule>
    <cfRule type="expression" dxfId="428" priority="161">
      <formula>$F$44=$A$17</formula>
    </cfRule>
    <cfRule type="expression" dxfId="427" priority="162">
      <formula>$D$7&lt;3</formula>
    </cfRule>
  </conditionalFormatting>
  <conditionalFormatting sqref="AM45">
    <cfRule type="expression" dxfId="426" priority="101">
      <formula>$F$45=$A$18</formula>
    </cfRule>
    <cfRule type="expression" dxfId="425" priority="157">
      <formula>$F$45=$A$16</formula>
    </cfRule>
    <cfRule type="expression" dxfId="424" priority="158">
      <formula>$F$45=$A$17</formula>
    </cfRule>
    <cfRule type="expression" dxfId="423" priority="159">
      <formula>$D$7&lt;3</formula>
    </cfRule>
  </conditionalFormatting>
  <conditionalFormatting sqref="AM46">
    <cfRule type="expression" dxfId="422" priority="100" stopIfTrue="1">
      <formula>$F$46=$A$18</formula>
    </cfRule>
    <cfRule type="expression" dxfId="421" priority="154">
      <formula>$F$46=$A$16</formula>
    </cfRule>
    <cfRule type="expression" dxfId="420" priority="155">
      <formula>$F$46=$A$17</formula>
    </cfRule>
    <cfRule type="expression" dxfId="419" priority="156">
      <formula>$D$7&lt;3</formula>
    </cfRule>
  </conditionalFormatting>
  <conditionalFormatting sqref="AM47">
    <cfRule type="expression" dxfId="418" priority="99" stopIfTrue="1">
      <formula>$F$47=$A$18</formula>
    </cfRule>
    <cfRule type="expression" dxfId="417" priority="151">
      <formula>$F$47=$A$16</formula>
    </cfRule>
    <cfRule type="expression" dxfId="416" priority="152">
      <formula>$F$47=$A$17</formula>
    </cfRule>
    <cfRule type="expression" dxfId="415" priority="153">
      <formula>$D$7&lt;3</formula>
    </cfRule>
  </conditionalFormatting>
  <conditionalFormatting sqref="AL32">
    <cfRule type="expression" dxfId="414" priority="150">
      <formula>$D$7&lt;2</formula>
    </cfRule>
  </conditionalFormatting>
  <conditionalFormatting sqref="AJ23">
    <cfRule type="expression" dxfId="413" priority="147">
      <formula>$F$23=$A$18</formula>
    </cfRule>
    <cfRule type="expression" dxfId="412" priority="148">
      <formula>$F$23=$A$17</formula>
    </cfRule>
    <cfRule type="expression" dxfId="411" priority="149">
      <formula>$F$23=$A$16</formula>
    </cfRule>
    <cfRule type="expression" dxfId="410" priority="1">
      <formula>$D$7&lt;3</formula>
    </cfRule>
  </conditionalFormatting>
  <conditionalFormatting sqref="AJ24">
    <cfRule type="expression" dxfId="409" priority="1340">
      <formula>F24=$A$16</formula>
    </cfRule>
    <cfRule type="expression" dxfId="408" priority="1341">
      <formula>F24=$A$18</formula>
    </cfRule>
    <cfRule type="expression" dxfId="407" priority="1342">
      <formula>F24=$A$17</formula>
    </cfRule>
    <cfRule type="expression" dxfId="406" priority="1343">
      <formula>$D$7&lt;3</formula>
    </cfRule>
  </conditionalFormatting>
  <conditionalFormatting sqref="H23:H47">
    <cfRule type="expression" dxfId="405" priority="95">
      <formula>$D$7&lt;2</formula>
    </cfRule>
  </conditionalFormatting>
  <conditionalFormatting sqref="K23:K47">
    <cfRule type="expression" dxfId="404" priority="91">
      <formula>$D$7&lt;2</formula>
    </cfRule>
  </conditionalFormatting>
  <conditionalFormatting sqref="N23:N47">
    <cfRule type="expression" dxfId="403" priority="90">
      <formula>$D$7&lt;2</formula>
    </cfRule>
  </conditionalFormatting>
  <conditionalFormatting sqref="Q23:Q47">
    <cfRule type="expression" dxfId="402" priority="89">
      <formula>$D$7&lt;2</formula>
    </cfRule>
  </conditionalFormatting>
  <conditionalFormatting sqref="T23:T47">
    <cfRule type="expression" dxfId="401" priority="88">
      <formula>$D$7&lt;2</formula>
    </cfRule>
  </conditionalFormatting>
  <conditionalFormatting sqref="AK23:AM23">
    <cfRule type="expression" dxfId="400" priority="87">
      <formula>$F$23=$A$20</formula>
    </cfRule>
    <cfRule type="expression" dxfId="399" priority="62">
      <formula>$F$23=$A$21</formula>
    </cfRule>
    <cfRule type="expression" dxfId="398" priority="36" stopIfTrue="1">
      <formula>$F$23=$A$19</formula>
    </cfRule>
  </conditionalFormatting>
  <conditionalFormatting sqref="AK24:AM24">
    <cfRule type="expression" dxfId="397" priority="61" stopIfTrue="1">
      <formula>$F$24=$A$21</formula>
    </cfRule>
    <cfRule type="expression" dxfId="396" priority="86" stopIfTrue="1">
      <formula>$F$24=$A$20</formula>
    </cfRule>
    <cfRule type="expression" dxfId="395" priority="31">
      <formula>$F$24=$A$19</formula>
    </cfRule>
  </conditionalFormatting>
  <conditionalFormatting sqref="AK25:AM25">
    <cfRule type="expression" dxfId="394" priority="60" stopIfTrue="1">
      <formula>$F$25=$A$21</formula>
    </cfRule>
    <cfRule type="expression" dxfId="393" priority="85">
      <formula>$F$25=$A$20</formula>
    </cfRule>
    <cfRule type="expression" dxfId="392" priority="29">
      <formula>$F$25=$A$19</formula>
    </cfRule>
  </conditionalFormatting>
  <conditionalFormatting sqref="AK26:AM26">
    <cfRule type="expression" dxfId="391" priority="59" stopIfTrue="1">
      <formula>$F$26=$A$21</formula>
    </cfRule>
    <cfRule type="expression" dxfId="390" priority="84" stopIfTrue="1">
      <formula>$F$26=$A$20</formula>
    </cfRule>
  </conditionalFormatting>
  <conditionalFormatting sqref="AK27:AM27">
    <cfRule type="expression" dxfId="389" priority="58" stopIfTrue="1">
      <formula>$F$27=$A$21</formula>
    </cfRule>
    <cfRule type="expression" dxfId="388" priority="83" stopIfTrue="1">
      <formula>$F$27=$A$20</formula>
    </cfRule>
  </conditionalFormatting>
  <conditionalFormatting sqref="AK28:AM28">
    <cfRule type="expression" dxfId="387" priority="57" stopIfTrue="1">
      <formula>$F$28=$A$21</formula>
    </cfRule>
    <cfRule type="expression" dxfId="386" priority="82" stopIfTrue="1">
      <formula>$F$28=$A$20</formula>
    </cfRule>
  </conditionalFormatting>
  <conditionalFormatting sqref="AK29:AM29">
    <cfRule type="expression" dxfId="385" priority="56" stopIfTrue="1">
      <formula>$F$29=$A$21</formula>
    </cfRule>
    <cfRule type="expression" dxfId="384" priority="81" stopIfTrue="1">
      <formula>$F$29=$A$20</formula>
    </cfRule>
  </conditionalFormatting>
  <conditionalFormatting sqref="AK30:AM30">
    <cfRule type="expression" dxfId="383" priority="55" stopIfTrue="1">
      <formula>$F$30=$A$21</formula>
    </cfRule>
    <cfRule type="expression" dxfId="382" priority="80" stopIfTrue="1">
      <formula>$F$30=$A$20</formula>
    </cfRule>
  </conditionalFormatting>
  <conditionalFormatting sqref="AK32:AM32">
    <cfRule type="expression" dxfId="381" priority="53" stopIfTrue="1">
      <formula>$F$32=$A$21</formula>
    </cfRule>
    <cfRule type="expression" dxfId="380" priority="78">
      <formula>$F$32=$A$20</formula>
    </cfRule>
  </conditionalFormatting>
  <conditionalFormatting sqref="AK33:AM33">
    <cfRule type="expression" dxfId="379" priority="52" stopIfTrue="1">
      <formula>$F$33=$A$21</formula>
    </cfRule>
    <cfRule type="expression" dxfId="378" priority="77">
      <formula>$F$33=$A$20</formula>
    </cfRule>
  </conditionalFormatting>
  <conditionalFormatting sqref="AK34:AM34">
    <cfRule type="expression" dxfId="377" priority="51" stopIfTrue="1">
      <formula>$F$34=$A$21</formula>
    </cfRule>
    <cfRule type="expression" dxfId="376" priority="76" stopIfTrue="1">
      <formula>$F$34=$A$20</formula>
    </cfRule>
  </conditionalFormatting>
  <conditionalFormatting sqref="AK35:AM35">
    <cfRule type="expression" dxfId="375" priority="50" stopIfTrue="1">
      <formula>$F$35=$A$21</formula>
    </cfRule>
    <cfRule type="expression" dxfId="374" priority="75" stopIfTrue="1">
      <formula>$F$35=$A$20</formula>
    </cfRule>
  </conditionalFormatting>
  <conditionalFormatting sqref="AK36:AM36">
    <cfRule type="expression" dxfId="373" priority="49" stopIfTrue="1">
      <formula>$F$36=$A$21</formula>
    </cfRule>
    <cfRule type="expression" dxfId="372" priority="74" stopIfTrue="1">
      <formula>$F$36=$A$20</formula>
    </cfRule>
  </conditionalFormatting>
  <conditionalFormatting sqref="AK37:AM37">
    <cfRule type="expression" dxfId="371" priority="48" stopIfTrue="1">
      <formula>$F$37=$A$21</formula>
    </cfRule>
    <cfRule type="expression" dxfId="370" priority="73" stopIfTrue="1">
      <formula>$F$37=$A$20</formula>
    </cfRule>
  </conditionalFormatting>
  <conditionalFormatting sqref="AK38:AM38">
    <cfRule type="expression" dxfId="369" priority="47" stopIfTrue="1">
      <formula>$F$38=$A$21</formula>
    </cfRule>
    <cfRule type="expression" dxfId="368" priority="72" stopIfTrue="1">
      <formula>$F$38=$A$20</formula>
    </cfRule>
  </conditionalFormatting>
  <conditionalFormatting sqref="AK39:AM39">
    <cfRule type="expression" dxfId="367" priority="46" stopIfTrue="1">
      <formula>$F$39=$A$21</formula>
    </cfRule>
    <cfRule type="expression" dxfId="366" priority="71">
      <formula>$F$39=$A$20</formula>
    </cfRule>
  </conditionalFormatting>
  <conditionalFormatting sqref="AK40:AM40">
    <cfRule type="expression" dxfId="365" priority="45" stopIfTrue="1">
      <formula>$F$40=$A$21</formula>
    </cfRule>
    <cfRule type="expression" dxfId="364" priority="70" stopIfTrue="1">
      <formula>$F$40=$A$20</formula>
    </cfRule>
  </conditionalFormatting>
  <conditionalFormatting sqref="AK41:AM41">
    <cfRule type="expression" dxfId="363" priority="44" stopIfTrue="1">
      <formula>$F$41=$A$21</formula>
    </cfRule>
    <cfRule type="expression" dxfId="362" priority="69" stopIfTrue="1">
      <formula>$F$41=$A$20</formula>
    </cfRule>
  </conditionalFormatting>
  <conditionalFormatting sqref="AK42:AM42">
    <cfRule type="expression" dxfId="361" priority="43" stopIfTrue="1">
      <formula>$F$42=$A$21</formula>
    </cfRule>
    <cfRule type="expression" dxfId="360" priority="68" stopIfTrue="1">
      <formula>$F$42=$A$20</formula>
    </cfRule>
  </conditionalFormatting>
  <conditionalFormatting sqref="AK43:AM43">
    <cfRule type="expression" dxfId="359" priority="42" stopIfTrue="1">
      <formula>$F$43=$A$21</formula>
    </cfRule>
    <cfRule type="expression" dxfId="358" priority="67" stopIfTrue="1">
      <formula>$F$43=$A$20</formula>
    </cfRule>
  </conditionalFormatting>
  <conditionalFormatting sqref="AK44:AM44">
    <cfRule type="expression" dxfId="357" priority="41" stopIfTrue="1">
      <formula>$F$44=$A$21</formula>
    </cfRule>
    <cfRule type="expression" dxfId="356" priority="66" stopIfTrue="1">
      <formula>$F$44=$A$20</formula>
    </cfRule>
  </conditionalFormatting>
  <conditionalFormatting sqref="AK45:AM45">
    <cfRule type="expression" dxfId="355" priority="40" stopIfTrue="1">
      <formula>$F$45=$A$21</formula>
    </cfRule>
    <cfRule type="expression" dxfId="354" priority="65" stopIfTrue="1">
      <formula>$F$45=$A$20</formula>
    </cfRule>
  </conditionalFormatting>
  <conditionalFormatting sqref="AK46:AM46">
    <cfRule type="expression" dxfId="353" priority="39" stopIfTrue="1">
      <formula>$F$46=$A$21</formula>
    </cfRule>
    <cfRule type="expression" dxfId="352" priority="64" stopIfTrue="1">
      <formula>$F$46=$A$20</formula>
    </cfRule>
  </conditionalFormatting>
  <conditionalFormatting sqref="AK47:AM47">
    <cfRule type="expression" dxfId="351" priority="38" stopIfTrue="1">
      <formula>$F$47=$A$21</formula>
    </cfRule>
    <cfRule type="expression" dxfId="350" priority="63" stopIfTrue="1">
      <formula>$F$47=$A$20</formula>
    </cfRule>
  </conditionalFormatting>
  <conditionalFormatting sqref="AK31:AM31">
    <cfRule type="expression" dxfId="349" priority="54">
      <formula>$F$31=$A$21</formula>
    </cfRule>
    <cfRule type="expression" dxfId="348" priority="79">
      <formula>$F$31=$A$20</formula>
    </cfRule>
  </conditionalFormatting>
  <conditionalFormatting sqref="AH23:AJ23">
    <cfRule type="expression" dxfId="347" priority="37">
      <formula>$F$23=$A$19</formula>
    </cfRule>
  </conditionalFormatting>
  <conditionalFormatting sqref="AH24:AJ24">
    <cfRule type="expression" dxfId="346" priority="32">
      <formula>$F$24=$A$19</formula>
    </cfRule>
  </conditionalFormatting>
  <conditionalFormatting sqref="AH25:AJ25">
    <cfRule type="expression" dxfId="345" priority="30">
      <formula>$F$25=$A$19</formula>
    </cfRule>
  </conditionalFormatting>
  <conditionalFormatting sqref="AH26:AM26">
    <cfRule type="expression" dxfId="344" priority="28">
      <formula>$F$26=$A$19</formula>
    </cfRule>
  </conditionalFormatting>
  <conditionalFormatting sqref="AH27:AM27">
    <cfRule type="expression" dxfId="343" priority="27">
      <formula>$F$27=$A$19</formula>
    </cfRule>
  </conditionalFormatting>
  <conditionalFormatting sqref="AH28:AM28">
    <cfRule type="expression" dxfId="342" priority="26">
      <formula>$F$28=$A$19</formula>
    </cfRule>
  </conditionalFormatting>
  <conditionalFormatting sqref="AH29:AM29">
    <cfRule type="expression" dxfId="341" priority="25">
      <formula>$F$29=$A$19</formula>
    </cfRule>
  </conditionalFormatting>
  <conditionalFormatting sqref="AH30:AM30">
    <cfRule type="expression" dxfId="340" priority="24">
      <formula>$F$30=$A$19</formula>
    </cfRule>
  </conditionalFormatting>
  <conditionalFormatting sqref="AH32:AM32">
    <cfRule type="expression" dxfId="339" priority="22">
      <formula>$F$32=$A$19</formula>
    </cfRule>
  </conditionalFormatting>
  <conditionalFormatting sqref="AH33:AM33">
    <cfRule type="expression" dxfId="338" priority="21">
      <formula>$F$33=$A$19</formula>
    </cfRule>
  </conditionalFormatting>
  <conditionalFormatting sqref="AH34:AM34">
    <cfRule type="expression" dxfId="337" priority="20">
      <formula>$F$34=$A$19</formula>
    </cfRule>
  </conditionalFormatting>
  <conditionalFormatting sqref="AH35:AM35">
    <cfRule type="expression" priority="19">
      <formula>$F$35=$A$19</formula>
    </cfRule>
  </conditionalFormatting>
  <conditionalFormatting sqref="AH36:AM36">
    <cfRule type="expression" dxfId="336" priority="18">
      <formula>$F$36=$A$19</formula>
    </cfRule>
  </conditionalFormatting>
  <conditionalFormatting sqref="AH37:AM37">
    <cfRule type="expression" dxfId="335" priority="17">
      <formula>$F$37=$A$19</formula>
    </cfRule>
  </conditionalFormatting>
  <conditionalFormatting sqref="AH38:AM38">
    <cfRule type="expression" dxfId="334" priority="16">
      <formula>$F$38=$A$19</formula>
    </cfRule>
  </conditionalFormatting>
  <conditionalFormatting sqref="AH39:AM39">
    <cfRule type="expression" dxfId="333" priority="15">
      <formula>$F$39=$A$19</formula>
    </cfRule>
  </conditionalFormatting>
  <conditionalFormatting sqref="AH41:AM41">
    <cfRule type="expression" dxfId="332" priority="13">
      <formula>$F$41=$A$19</formula>
    </cfRule>
  </conditionalFormatting>
  <conditionalFormatting sqref="AH42:AM42">
    <cfRule type="expression" dxfId="331" priority="12">
      <formula>$F$42=$A$19</formula>
    </cfRule>
  </conditionalFormatting>
  <conditionalFormatting sqref="AH45:AM45">
    <cfRule type="expression" dxfId="330" priority="9">
      <formula>$F$45=$A$19</formula>
    </cfRule>
  </conditionalFormatting>
  <conditionalFormatting sqref="AH46:AM46">
    <cfRule type="expression" dxfId="329" priority="8">
      <formula>$F$46=$A$19</formula>
    </cfRule>
  </conditionalFormatting>
  <conditionalFormatting sqref="AH47:AM47">
    <cfRule type="expression" dxfId="328" priority="7">
      <formula>$F$47=$A$19</formula>
    </cfRule>
  </conditionalFormatting>
  <conditionalFormatting sqref="AH31:AM31">
    <cfRule type="expression" dxfId="327" priority="3">
      <formula>$F$31=$A$19</formula>
    </cfRule>
  </conditionalFormatting>
  <conditionalFormatting sqref="AI23:AJ23">
    <cfRule type="expression" dxfId="326" priority="1547">
      <formula>$D$7&lt;2</formula>
    </cfRule>
  </conditionalFormatting>
  <dataValidations xWindow="939" yWindow="422" count="4">
    <dataValidation allowBlank="1" errorTitle="NO PUEDE" error="NO PUEDE" promptTitle="CUIDADO" prompt="NO PUEDE INTRODUCIR DATOS EN ESTA CELDA" sqref="AN23:AN47"/>
    <dataValidation type="list" allowBlank="1" showInputMessage="1" showErrorMessage="1" sqref="F23:F47">
      <formula1>$A$16:$A$21</formula1>
    </dataValidation>
    <dataValidation type="list" allowBlank="1" showInputMessage="1" showErrorMessage="1" sqref="D7">
      <formula1>$B$17:$B$19</formula1>
    </dataValidation>
    <dataValidation allowBlank="1" sqref="Z48:AA48 AC48:AD48"/>
  </dataValidations>
  <pageMargins left="0.75" right="0.75" top="1" bottom="1" header="0.5" footer="0.5"/>
  <pageSetup paperSize="9" scale="43" orientation="landscape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8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Datos'!F36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Datos'!B36</f>
        <v>0</v>
      </c>
      <c r="D12" s="319"/>
      <c r="E12" s="319"/>
      <c r="F12" s="319"/>
      <c r="G12" s="19"/>
      <c r="H12" s="20" t="s">
        <v>19</v>
      </c>
      <c r="I12" s="321">
        <f>'2 Introduc. Datos'!A36</f>
        <v>14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Datos'!C36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Datos'!D36</f>
        <v>0</v>
      </c>
      <c r="D16" s="319"/>
      <c r="E16" s="319"/>
      <c r="F16" s="319"/>
      <c r="G16" s="19"/>
      <c r="H16" s="20" t="s">
        <v>20</v>
      </c>
      <c r="I16" s="321">
        <f>'2 Introduc. Datos'!E36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Observaciones'!C17=0,"",'3 Observaciones'!C17)</f>
        <v/>
      </c>
      <c r="F21" s="305"/>
      <c r="G21" s="305"/>
      <c r="H21" s="305"/>
      <c r="I21" s="29">
        <f>'2 Introduc. Datos'!G36</f>
        <v>0</v>
      </c>
      <c r="J21" s="29">
        <f>'2 Introduc. Datos'!H36</f>
        <v>0</v>
      </c>
      <c r="K21" s="29">
        <f>'2 Introduc. Datos'!I36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Observaciones'!D17=0,"",'3 Observaciones'!D17)</f>
        <v/>
      </c>
      <c r="F22" s="331"/>
      <c r="G22" s="331"/>
      <c r="H22" s="331"/>
      <c r="I22" s="31">
        <f>'2 Introduc. Datos'!J36</f>
        <v>0</v>
      </c>
      <c r="J22" s="31">
        <f>'2 Introduc. Datos'!K36</f>
        <v>0</v>
      </c>
      <c r="K22" s="31">
        <f>'2 Introduc. Datos'!L36</f>
        <v>0</v>
      </c>
      <c r="L22" s="106">
        <f t="shared" ref="L22:L30" si="0"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Observaciones'!E17=0,"",'3 Observaciones'!E17)</f>
        <v/>
      </c>
      <c r="F23" s="305"/>
      <c r="G23" s="305"/>
      <c r="H23" s="305"/>
      <c r="I23" s="29">
        <f>'2 Introduc. Datos'!M36</f>
        <v>0</v>
      </c>
      <c r="J23" s="29">
        <f>'2 Introduc. Datos'!N36</f>
        <v>0</v>
      </c>
      <c r="K23" s="29">
        <f>'2 Introduc. Datos'!O36</f>
        <v>0</v>
      </c>
      <c r="L23" s="105">
        <f t="shared" si="0"/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Observaciones'!F17=0,"",'3 Observaciones'!F17)</f>
        <v/>
      </c>
      <c r="F24" s="331"/>
      <c r="G24" s="331"/>
      <c r="H24" s="331"/>
      <c r="I24" s="31">
        <f>'2 Introduc. Datos'!P36</f>
        <v>0</v>
      </c>
      <c r="J24" s="31">
        <f>'2 Introduc. Datos'!Q36</f>
        <v>0</v>
      </c>
      <c r="K24" s="31">
        <f>'2 Introduc. Datos'!R36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Observaciones'!G17=0,"",'3 Observaciones'!G17)</f>
        <v/>
      </c>
      <c r="F25" s="305"/>
      <c r="G25" s="305"/>
      <c r="H25" s="305"/>
      <c r="I25" s="29">
        <f>'2 Introduc. Datos'!S36</f>
        <v>0</v>
      </c>
      <c r="J25" s="29">
        <f>'2 Introduc. Datos'!T36</f>
        <v>0</v>
      </c>
      <c r="K25" s="29">
        <f>'2 Introduc. Datos'!U36</f>
        <v>0</v>
      </c>
      <c r="L25" s="105">
        <f t="shared" si="0"/>
        <v>0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Observaciones'!H17=0,"",'3 Observaciones'!H17)</f>
        <v/>
      </c>
      <c r="F26" s="331"/>
      <c r="G26" s="331"/>
      <c r="H26" s="331"/>
      <c r="I26" s="31">
        <f>'2 Introduc. Datos'!V36</f>
        <v>0</v>
      </c>
      <c r="J26" s="31">
        <f>'2 Introduc. Datos'!W36</f>
        <v>0</v>
      </c>
      <c r="K26" s="31">
        <f>'2 Introduc. Datos'!X36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Observaciones'!I17=0,"",'3 Observaciones'!I17)</f>
        <v/>
      </c>
      <c r="F27" s="305"/>
      <c r="G27" s="305"/>
      <c r="H27" s="305"/>
      <c r="I27" s="29">
        <f>'2 Introduc. Datos'!Y36</f>
        <v>0</v>
      </c>
      <c r="J27" s="29">
        <f>'2 Introduc. Datos'!Z36</f>
        <v>0</v>
      </c>
      <c r="K27" s="29">
        <f>'2 Introduc. Datos'!AA36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Observaciones'!J17=0,"",'3 Observaciones'!J17)</f>
        <v/>
      </c>
      <c r="F28" s="331"/>
      <c r="G28" s="331"/>
      <c r="H28" s="331"/>
      <c r="I28" s="31">
        <f>'2 Introduc. Datos'!AB36</f>
        <v>0</v>
      </c>
      <c r="J28" s="31">
        <f>'2 Introduc. Datos'!AC36</f>
        <v>0</v>
      </c>
      <c r="K28" s="31">
        <f>'2 Introduc. Datos'!AD36</f>
        <v>0</v>
      </c>
      <c r="L28" s="106">
        <f t="shared" si="0"/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Observaciones'!K17=0,"",'3 Observaciones'!K17)</f>
        <v/>
      </c>
      <c r="F29" s="305"/>
      <c r="G29" s="305"/>
      <c r="H29" s="305"/>
      <c r="I29" s="29">
        <f>'2 Introduc. Datos'!AE36</f>
        <v>0</v>
      </c>
      <c r="J29" s="29">
        <f>'2 Introduc. Datos'!AF36</f>
        <v>0</v>
      </c>
      <c r="K29" s="29">
        <f>'2 Introduc. Datos'!AG36</f>
        <v>0</v>
      </c>
      <c r="L29" s="105">
        <f t="shared" si="0"/>
        <v>0</v>
      </c>
    </row>
    <row r="30" spans="1:12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Observaciones'!M17=0,"",'3 Observaciones'!M17)</f>
        <v/>
      </c>
      <c r="F30" s="331"/>
      <c r="G30" s="331"/>
      <c r="H30" s="341"/>
      <c r="I30" s="241">
        <f>'2 Introduc. Datos'!AH36</f>
        <v>0</v>
      </c>
      <c r="J30" s="241">
        <f>'2 Introduc. Datos'!AI36</f>
        <v>0</v>
      </c>
      <c r="K30" s="241">
        <f>'2 Introduc. Datos'!AJ36</f>
        <v>0</v>
      </c>
      <c r="L30" s="106">
        <f t="shared" si="0"/>
        <v>0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155" priority="3" stopIfTrue="1">
      <formula>IF(AND(OR(F18=1,F18=2,F18=3),I21=""),TRUE(),FALSE())</formula>
    </cfRule>
  </conditionalFormatting>
  <conditionalFormatting sqref="I22:K22">
    <cfRule type="expression" dxfId="154" priority="4" stopIfTrue="1">
      <formula>IF(AND(OR(F18=1,F18=2,F18=3),I22=""),TRUE(),FALSE())</formula>
    </cfRule>
  </conditionalFormatting>
  <conditionalFormatting sqref="I23:K23">
    <cfRule type="expression" dxfId="153" priority="5" stopIfTrue="1">
      <formula>IF(AND(OR(F18=1,F18=2,F18=3),I23=""),TRUE(),FALSE())</formula>
    </cfRule>
  </conditionalFormatting>
  <conditionalFormatting sqref="I24:K24">
    <cfRule type="expression" dxfId="152" priority="6" stopIfTrue="1">
      <formula>IF(AND(OR(F18=1,F18=2,F18=3),I24=""),TRUE(),FALSE())</formula>
    </cfRule>
  </conditionalFormatting>
  <conditionalFormatting sqref="I25:K25">
    <cfRule type="expression" dxfId="151" priority="7" stopIfTrue="1">
      <formula>IF(AND(OR(F18=1,F18=2,F18=3),I25=""),TRUE(),FALSE())</formula>
    </cfRule>
  </conditionalFormatting>
  <conditionalFormatting sqref="I26:K26">
    <cfRule type="expression" dxfId="150" priority="8" stopIfTrue="1">
      <formula>IF(AND(OR(F18=1,F18=2,F18=3),I26=""),TRUE(),FALSE())</formula>
    </cfRule>
  </conditionalFormatting>
  <conditionalFormatting sqref="I27:K27">
    <cfRule type="expression" dxfId="149" priority="9" stopIfTrue="1">
      <formula>IF(AND(OR(F18=1,F18=2,F18=3),I27=""),TRUE(),FALSE())</formula>
    </cfRule>
  </conditionalFormatting>
  <conditionalFormatting sqref="I28:K28">
    <cfRule type="expression" dxfId="148" priority="10" stopIfTrue="1">
      <formula>IF(AND(OR(F18=1,F18=2,F18=3),I28=""),TRUE(),FALSE())</formula>
    </cfRule>
  </conditionalFormatting>
  <conditionalFormatting sqref="I29:K29">
    <cfRule type="expression" dxfId="147" priority="11" stopIfTrue="1">
      <formula>IF(AND(OR(F18=1,F18=2,F18=3),I29=""),TRUE(),FALSE())</formula>
    </cfRule>
  </conditionalFormatting>
  <conditionalFormatting sqref="I30:K31">
    <cfRule type="expression" dxfId="146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145" priority="13" stopIfTrue="1" operator="equal">
      <formula>""</formula>
    </cfRule>
  </conditionalFormatting>
  <conditionalFormatting sqref="I31:K31">
    <cfRule type="expression" dxfId="144" priority="2" stopIfTrue="1">
      <formula>IF(AND(OR(F19=1,F19=2,F19=3),I31=""),TRUE(),FALSE())</formula>
    </cfRule>
  </conditionalFormatting>
  <conditionalFormatting sqref="I31:K31">
    <cfRule type="expression" dxfId="143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5" right="0.75" top="1" bottom="1" header="0" footer="0"/>
  <pageSetup paperSize="9" scale="81" orientation="landscape" horizont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31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>
        <f>'2 Introduc. Datos'!F37</f>
        <v>0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Datos'!B37</f>
        <v>0</v>
      </c>
      <c r="D12" s="319"/>
      <c r="E12" s="319"/>
      <c r="F12" s="319"/>
      <c r="G12" s="19"/>
      <c r="H12" s="20" t="s">
        <v>19</v>
      </c>
      <c r="I12" s="321">
        <f>'2 Introduc. Datos'!A37</f>
        <v>15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Datos'!C37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Datos'!D37</f>
        <v>0</v>
      </c>
      <c r="D16" s="319"/>
      <c r="E16" s="319"/>
      <c r="F16" s="319"/>
      <c r="G16" s="19"/>
      <c r="H16" s="20" t="s">
        <v>20</v>
      </c>
      <c r="I16" s="321">
        <f>'2 Introduc. Datos'!E37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326"/>
      <c r="C21" s="326"/>
      <c r="D21" s="28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305" t="str">
        <f>IF('3 Observaciones'!C18=0,"",'3 Observaciones'!C18)</f>
        <v/>
      </c>
      <c r="F21" s="305"/>
      <c r="G21" s="305"/>
      <c r="H21" s="305"/>
      <c r="I21" s="29">
        <f>'2 Introduc. Datos'!G37</f>
        <v>0</v>
      </c>
      <c r="J21" s="29">
        <f>'2 Introduc. Datos'!H37</f>
        <v>0</v>
      </c>
      <c r="K21" s="29">
        <f>'2 Introduc. Datos'!I37</f>
        <v>0</v>
      </c>
      <c r="L21" s="105" t="e">
        <f>(I21+J21+K21)/$F$18*D21</f>
        <v>#VALUE!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330"/>
      <c r="C22" s="330"/>
      <c r="D22" s="30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331" t="str">
        <f>IF('3 Observaciones'!D18=0,"",'3 Observaciones'!D18)</f>
        <v/>
      </c>
      <c r="F22" s="331"/>
      <c r="G22" s="331"/>
      <c r="H22" s="331"/>
      <c r="I22" s="31">
        <f>'2 Introduc. Datos'!J37</f>
        <v>0</v>
      </c>
      <c r="J22" s="31">
        <f>'2 Introduc. Datos'!K37</f>
        <v>0</v>
      </c>
      <c r="K22" s="31">
        <f>'2 Introduc. Datos'!L37</f>
        <v>0</v>
      </c>
      <c r="L22" s="106" t="e">
        <f t="shared" ref="L22:L30" si="0">(I22+J22+K22)/$F$18*D22</f>
        <v>#VALUE!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326"/>
      <c r="C23" s="326"/>
      <c r="D23" s="28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305" t="str">
        <f>IF('3 Observaciones'!E18=0,"",'3 Observaciones'!E18)</f>
        <v/>
      </c>
      <c r="F23" s="305"/>
      <c r="G23" s="305"/>
      <c r="H23" s="305"/>
      <c r="I23" s="29">
        <f>'2 Introduc. Datos'!M37</f>
        <v>0</v>
      </c>
      <c r="J23" s="29">
        <f>'2 Introduc. Datos'!N37</f>
        <v>0</v>
      </c>
      <c r="K23" s="29">
        <f>'2 Introduc. Datos'!O37</f>
        <v>0</v>
      </c>
      <c r="L23" s="105" t="e">
        <f t="shared" si="0"/>
        <v>#VALUE!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330"/>
      <c r="C24" s="330"/>
      <c r="D24" s="30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331" t="str">
        <f>IF('3 Observaciones'!F18=0,"",'3 Observaciones'!F18)</f>
        <v/>
      </c>
      <c r="F24" s="331"/>
      <c r="G24" s="331"/>
      <c r="H24" s="331"/>
      <c r="I24" s="31">
        <f>'2 Introduc. Datos'!P37</f>
        <v>0</v>
      </c>
      <c r="J24" s="31">
        <f>'2 Introduc. Datos'!Q37</f>
        <v>0</v>
      </c>
      <c r="K24" s="31">
        <f>'2 Introduc. Datos'!R37</f>
        <v>0</v>
      </c>
      <c r="L24" s="106" t="e">
        <f t="shared" si="0"/>
        <v>#VALUE!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326"/>
      <c r="C25" s="326"/>
      <c r="D25" s="28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305" t="str">
        <f>IF('3 Observaciones'!G18=0,"",'3 Observaciones'!G18)</f>
        <v/>
      </c>
      <c r="F25" s="305"/>
      <c r="G25" s="305"/>
      <c r="H25" s="305"/>
      <c r="I25" s="29">
        <f>'2 Introduc. Datos'!S37</f>
        <v>0</v>
      </c>
      <c r="J25" s="29">
        <f>'2 Introduc. Datos'!T37</f>
        <v>0</v>
      </c>
      <c r="K25" s="29">
        <f>'2 Introduc. Datos'!U37</f>
        <v>0</v>
      </c>
      <c r="L25" s="105" t="e">
        <f t="shared" si="0"/>
        <v>#VALUE!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330"/>
      <c r="C26" s="330"/>
      <c r="D26" s="30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331" t="str">
        <f>IF('3 Observaciones'!H18=0,"",'3 Observaciones'!H18)</f>
        <v/>
      </c>
      <c r="F26" s="331"/>
      <c r="G26" s="331"/>
      <c r="H26" s="331"/>
      <c r="I26" s="31">
        <f>'2 Introduc. Datos'!V37</f>
        <v>0</v>
      </c>
      <c r="J26" s="31">
        <f>'2 Introduc. Datos'!W37</f>
        <v>0</v>
      </c>
      <c r="K26" s="31">
        <f>'2 Introduc. Datos'!X37</f>
        <v>0</v>
      </c>
      <c r="L26" s="106" t="e">
        <f t="shared" si="0"/>
        <v>#VALUE!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326"/>
      <c r="C27" s="326"/>
      <c r="D27" s="28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305" t="str">
        <f>IF('3 Observaciones'!I18=0,"",'3 Observaciones'!I18)</f>
        <v/>
      </c>
      <c r="F27" s="305"/>
      <c r="G27" s="305"/>
      <c r="H27" s="305"/>
      <c r="I27" s="29">
        <f>'2 Introduc. Datos'!Y37</f>
        <v>0</v>
      </c>
      <c r="J27" s="29">
        <f>'2 Introduc. Datos'!Z37</f>
        <v>0</v>
      </c>
      <c r="K27" s="29">
        <f>'2 Introduc. Datos'!AA37</f>
        <v>0</v>
      </c>
      <c r="L27" s="105" t="e">
        <f t="shared" si="0"/>
        <v>#VALUE!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330"/>
      <c r="C28" s="330"/>
      <c r="D28" s="30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331" t="str">
        <f>IF('3 Observaciones'!J18=0,"",'3 Observaciones'!J18)</f>
        <v/>
      </c>
      <c r="F28" s="331"/>
      <c r="G28" s="331"/>
      <c r="H28" s="331"/>
      <c r="I28" s="31">
        <f>'2 Introduc. Datos'!AB37</f>
        <v>0</v>
      </c>
      <c r="J28" s="31">
        <f>'2 Introduc. Datos'!AC37</f>
        <v>0</v>
      </c>
      <c r="K28" s="31">
        <f>'2 Introduc. Datos'!AD37</f>
        <v>0</v>
      </c>
      <c r="L28" s="106" t="e">
        <f t="shared" si="0"/>
        <v>#VALUE!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326"/>
      <c r="C29" s="326"/>
      <c r="D29" s="28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305" t="str">
        <f>IF('3 Observaciones'!K18=0,"",'3 Observaciones'!K18)</f>
        <v/>
      </c>
      <c r="F29" s="305"/>
      <c r="G29" s="305"/>
      <c r="H29" s="305"/>
      <c r="I29" s="29">
        <f>'2 Introduc. Datos'!AE37</f>
        <v>0</v>
      </c>
      <c r="J29" s="29">
        <f>'2 Introduc. Datos'!AF37</f>
        <v>0</v>
      </c>
      <c r="K29" s="29">
        <f>'2 Introduc. Datos'!AG37</f>
        <v>0</v>
      </c>
      <c r="L29" s="105" t="e">
        <f t="shared" si="0"/>
        <v>#VALUE!</v>
      </c>
    </row>
    <row r="30" spans="1:12" s="4" customFormat="1" ht="18" customHeight="1" x14ac:dyDescent="0.2">
      <c r="A30" s="329" t="str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ERROR</v>
      </c>
      <c r="B30" s="330"/>
      <c r="C30" s="330"/>
      <c r="D30" s="30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340" t="str">
        <f>IF('3 Observaciones'!M18=0,"",'3 Observaciones'!M18)</f>
        <v/>
      </c>
      <c r="F30" s="331"/>
      <c r="G30" s="331"/>
      <c r="H30" s="341"/>
      <c r="I30" s="241">
        <f>'2 Introduc. Datos'!AH37</f>
        <v>0</v>
      </c>
      <c r="J30" s="241">
        <f>'2 Introduc. Datos'!AI37</f>
        <v>0</v>
      </c>
      <c r="K30" s="241">
        <f>'2 Introduc. Datos'!AJ37</f>
        <v>0</v>
      </c>
      <c r="L30" s="106" t="e">
        <f t="shared" si="0"/>
        <v>#VALUE!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4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 t="e">
        <f>L21+L22+L23+L24+L25+L26+L27+L28+L29+L30+L31</f>
        <v>#VALUE!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e">
        <f>VLOOKUP(F5,I41:J46,2,FALSE)</f>
        <v>#N/A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6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142" priority="3" stopIfTrue="1">
      <formula>IF(AND(OR(F18=1,F18=2,F18=3),I21=""),TRUE(),FALSE())</formula>
    </cfRule>
  </conditionalFormatting>
  <conditionalFormatting sqref="I22:K22">
    <cfRule type="expression" dxfId="141" priority="4" stopIfTrue="1">
      <formula>IF(AND(OR(F18=1,F18=2,F18=3),I22=""),TRUE(),FALSE())</formula>
    </cfRule>
  </conditionalFormatting>
  <conditionalFormatting sqref="I23:K23">
    <cfRule type="expression" dxfId="140" priority="5" stopIfTrue="1">
      <formula>IF(AND(OR(F18=1,F18=2,F18=3),I23=""),TRUE(),FALSE())</formula>
    </cfRule>
  </conditionalFormatting>
  <conditionalFormatting sqref="I24:K24">
    <cfRule type="expression" dxfId="139" priority="6" stopIfTrue="1">
      <formula>IF(AND(OR(F18=1,F18=2,F18=3),I24=""),TRUE(),FALSE())</formula>
    </cfRule>
  </conditionalFormatting>
  <conditionalFormatting sqref="I25:K25">
    <cfRule type="expression" dxfId="138" priority="7" stopIfTrue="1">
      <formula>IF(AND(OR(F18=1,F18=2,F18=3),I25=""),TRUE(),FALSE())</formula>
    </cfRule>
  </conditionalFormatting>
  <conditionalFormatting sqref="I26:K26">
    <cfRule type="expression" dxfId="137" priority="8" stopIfTrue="1">
      <formula>IF(AND(OR(F18=1,F18=2,F18=3),I26=""),TRUE(),FALSE())</formula>
    </cfRule>
  </conditionalFormatting>
  <conditionalFormatting sqref="I27:K27">
    <cfRule type="expression" dxfId="136" priority="9" stopIfTrue="1">
      <formula>IF(AND(OR(F18=1,F18=2,F18=3),I27=""),TRUE(),FALSE())</formula>
    </cfRule>
  </conditionalFormatting>
  <conditionalFormatting sqref="I28:K28">
    <cfRule type="expression" dxfId="135" priority="10" stopIfTrue="1">
      <formula>IF(AND(OR(F18=1,F18=2,F18=3),I28=""),TRUE(),FALSE())</formula>
    </cfRule>
  </conditionalFormatting>
  <conditionalFormatting sqref="I29:K29">
    <cfRule type="expression" dxfId="134" priority="11" stopIfTrue="1">
      <formula>IF(AND(OR(F18=1,F18=2,F18=3),I29=""),TRUE(),FALSE())</formula>
    </cfRule>
  </conditionalFormatting>
  <conditionalFormatting sqref="I30:K31">
    <cfRule type="expression" dxfId="133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132" priority="13" stopIfTrue="1" operator="equal">
      <formula>""</formula>
    </cfRule>
  </conditionalFormatting>
  <conditionalFormatting sqref="I31:K31">
    <cfRule type="expression" dxfId="131" priority="2" stopIfTrue="1">
      <formula>IF(AND(OR(F19=1,F19=2,F19=3),I31=""),TRUE(),FALSE())</formula>
    </cfRule>
  </conditionalFormatting>
  <conditionalFormatting sqref="I31:K31">
    <cfRule type="expression" dxfId="130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" right="0.75" top="1" bottom="1" header="0" footer="0"/>
  <pageSetup paperSize="9" scale="81" orientation="landscape" horizont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5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>
        <f>'2 Introduc. Datos'!F38</f>
        <v>0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Datos'!B38</f>
        <v>0</v>
      </c>
      <c r="D12" s="319"/>
      <c r="E12" s="319"/>
      <c r="F12" s="319"/>
      <c r="G12" s="19"/>
      <c r="H12" s="20" t="s">
        <v>19</v>
      </c>
      <c r="I12" s="321">
        <f>'2 Introduc. Datos'!A38</f>
        <v>16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Datos'!C38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Datos'!D38</f>
        <v>0</v>
      </c>
      <c r="D16" s="319"/>
      <c r="E16" s="319"/>
      <c r="F16" s="319"/>
      <c r="G16" s="19"/>
      <c r="H16" s="20" t="s">
        <v>20</v>
      </c>
      <c r="I16" s="321">
        <f>'2 Introduc. Datos'!E38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326"/>
      <c r="C21" s="326"/>
      <c r="D21" s="28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305" t="str">
        <f>IF('3 Observaciones'!C19=0,"",'3 Observaciones'!C19)</f>
        <v/>
      </c>
      <c r="F21" s="305"/>
      <c r="G21" s="305"/>
      <c r="H21" s="305"/>
      <c r="I21" s="29">
        <f>'2 Introduc. Datos'!G38</f>
        <v>0</v>
      </c>
      <c r="J21" s="29">
        <f>'2 Introduc. Datos'!H38</f>
        <v>0</v>
      </c>
      <c r="K21" s="29">
        <f>'2 Introduc. Datos'!I38</f>
        <v>0</v>
      </c>
      <c r="L21" s="105" t="e">
        <f>(I21+J21+K21)/$F$18*D21</f>
        <v>#VALUE!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330"/>
      <c r="C22" s="330"/>
      <c r="D22" s="30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331" t="str">
        <f>IF('3 Observaciones'!D19=0,"",'3 Observaciones'!D19)</f>
        <v/>
      </c>
      <c r="F22" s="331"/>
      <c r="G22" s="331"/>
      <c r="H22" s="331"/>
      <c r="I22" s="31">
        <f>'2 Introduc. Datos'!J38</f>
        <v>0</v>
      </c>
      <c r="J22" s="31">
        <f>'2 Introduc. Datos'!K38</f>
        <v>0</v>
      </c>
      <c r="K22" s="31">
        <f>'2 Introduc. Datos'!L38</f>
        <v>0</v>
      </c>
      <c r="L22" s="106" t="e">
        <f t="shared" ref="L22:L30" si="0">(I22+J22+K22)/$F$18*D22</f>
        <v>#VALUE!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326"/>
      <c r="C23" s="326"/>
      <c r="D23" s="28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305" t="str">
        <f>IF('3 Observaciones'!E19=0,"",'3 Observaciones'!E19)</f>
        <v/>
      </c>
      <c r="F23" s="305"/>
      <c r="G23" s="305"/>
      <c r="H23" s="305"/>
      <c r="I23" s="29">
        <f>'2 Introduc. Datos'!M38</f>
        <v>0</v>
      </c>
      <c r="J23" s="29">
        <f>'2 Introduc. Datos'!N38</f>
        <v>0</v>
      </c>
      <c r="K23" s="29">
        <f>'2 Introduc. Datos'!O38</f>
        <v>0</v>
      </c>
      <c r="L23" s="105" t="e">
        <f t="shared" si="0"/>
        <v>#VALUE!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330"/>
      <c r="C24" s="330"/>
      <c r="D24" s="30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331" t="str">
        <f>IF('3 Observaciones'!F19=0,"",'3 Observaciones'!F19)</f>
        <v/>
      </c>
      <c r="F24" s="331"/>
      <c r="G24" s="331"/>
      <c r="H24" s="331"/>
      <c r="I24" s="31">
        <f>'2 Introduc. Datos'!P38</f>
        <v>0</v>
      </c>
      <c r="J24" s="31">
        <f>'2 Introduc. Datos'!Q38</f>
        <v>0</v>
      </c>
      <c r="K24" s="31">
        <f>'2 Introduc. Datos'!R38</f>
        <v>0</v>
      </c>
      <c r="L24" s="106" t="e">
        <f t="shared" si="0"/>
        <v>#VALUE!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326"/>
      <c r="C25" s="326"/>
      <c r="D25" s="28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305" t="str">
        <f>IF('3 Observaciones'!G19=0,"",'3 Observaciones'!G19)</f>
        <v/>
      </c>
      <c r="F25" s="305"/>
      <c r="G25" s="305"/>
      <c r="H25" s="305"/>
      <c r="I25" s="29">
        <f>'2 Introduc. Datos'!S38</f>
        <v>0</v>
      </c>
      <c r="J25" s="29">
        <f>'2 Introduc. Datos'!T38</f>
        <v>0</v>
      </c>
      <c r="K25" s="29">
        <f>'2 Introduc. Datos'!U38</f>
        <v>0</v>
      </c>
      <c r="L25" s="105" t="e">
        <f t="shared" si="0"/>
        <v>#VALUE!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330"/>
      <c r="C26" s="330"/>
      <c r="D26" s="30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331" t="str">
        <f>IF('3 Observaciones'!H19=0,"",'3 Observaciones'!H19)</f>
        <v/>
      </c>
      <c r="F26" s="331"/>
      <c r="G26" s="331"/>
      <c r="H26" s="331"/>
      <c r="I26" s="31">
        <f>'2 Introduc. Datos'!V38</f>
        <v>0</v>
      </c>
      <c r="J26" s="31">
        <f>'2 Introduc. Datos'!W38</f>
        <v>0</v>
      </c>
      <c r="K26" s="31">
        <f>'2 Introduc. Datos'!X38</f>
        <v>0</v>
      </c>
      <c r="L26" s="106" t="e">
        <f t="shared" si="0"/>
        <v>#VALUE!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326"/>
      <c r="C27" s="326"/>
      <c r="D27" s="28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305" t="str">
        <f>IF('3 Observaciones'!I19=0,"",'3 Observaciones'!I19)</f>
        <v/>
      </c>
      <c r="F27" s="305"/>
      <c r="G27" s="305"/>
      <c r="H27" s="305"/>
      <c r="I27" s="29">
        <f>'2 Introduc. Datos'!Y38</f>
        <v>0</v>
      </c>
      <c r="J27" s="29">
        <f>'2 Introduc. Datos'!Z38</f>
        <v>0</v>
      </c>
      <c r="K27" s="29">
        <f>'2 Introduc. Datos'!AA38</f>
        <v>0</v>
      </c>
      <c r="L27" s="105" t="e">
        <f t="shared" si="0"/>
        <v>#VALUE!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330"/>
      <c r="C28" s="330"/>
      <c r="D28" s="30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331" t="str">
        <f>IF('3 Observaciones'!J19=0,"",'3 Observaciones'!J19)</f>
        <v/>
      </c>
      <c r="F28" s="331"/>
      <c r="G28" s="331"/>
      <c r="H28" s="331"/>
      <c r="I28" s="31">
        <f>'2 Introduc. Datos'!AB38</f>
        <v>0</v>
      </c>
      <c r="J28" s="31">
        <f>'2 Introduc. Datos'!AC38</f>
        <v>0</v>
      </c>
      <c r="K28" s="31">
        <f>'2 Introduc. Datos'!AD38</f>
        <v>0</v>
      </c>
      <c r="L28" s="106" t="e">
        <f t="shared" si="0"/>
        <v>#VALUE!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326"/>
      <c r="C29" s="326"/>
      <c r="D29" s="28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305" t="str">
        <f>IF('3 Observaciones'!K19=0,"",'3 Observaciones'!K19)</f>
        <v/>
      </c>
      <c r="F29" s="305"/>
      <c r="G29" s="305"/>
      <c r="H29" s="305"/>
      <c r="I29" s="29">
        <f>'2 Introduc. Datos'!AE38</f>
        <v>0</v>
      </c>
      <c r="J29" s="29">
        <f>'2 Introduc. Datos'!AF38</f>
        <v>0</v>
      </c>
      <c r="K29" s="29">
        <f>'2 Introduc. Datos'!AG38</f>
        <v>0</v>
      </c>
      <c r="L29" s="105" t="e">
        <f t="shared" si="0"/>
        <v>#VALUE!</v>
      </c>
    </row>
    <row r="30" spans="1:12" s="4" customFormat="1" ht="18" customHeight="1" x14ac:dyDescent="0.2">
      <c r="A30" s="329" t="str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ERROR</v>
      </c>
      <c r="B30" s="330"/>
      <c r="C30" s="330"/>
      <c r="D30" s="30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340" t="str">
        <f>IF('3 Observaciones'!M19=0,"",'3 Observaciones'!M19)</f>
        <v/>
      </c>
      <c r="F30" s="331"/>
      <c r="G30" s="331"/>
      <c r="H30" s="341"/>
      <c r="I30" s="241">
        <f>'2 Introduc. Datos'!AH38</f>
        <v>0</v>
      </c>
      <c r="J30" s="241">
        <f>'2 Introduc. Datos'!AI38</f>
        <v>0</v>
      </c>
      <c r="K30" s="241">
        <f>'2 Introduc. Datos'!AJ38</f>
        <v>0</v>
      </c>
      <c r="L30" s="106" t="e">
        <f t="shared" si="0"/>
        <v>#VALUE!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 t="e">
        <f>L21+L22+L23+L24+L25+L26+L27+L28+L29+L30+L31</f>
        <v>#VALUE!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e">
        <f>VLOOKUP(F5,I41:J46,2,FALSE)</f>
        <v>#N/A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CLASIFICADO",IF(AND(L33&gt;191.9,L33&lt;224), "BUENO",IF(AND(L33&gt;223.9,L33&lt;256),"MUY BUENO",IF(AND(L33&gt;255.9,L33&lt;320.1),"EXCELENTE","ERROR"))))</f>
        <v>#VALUE!</v>
      </c>
    </row>
    <row r="44" spans="1:12" x14ac:dyDescent="0.2">
      <c r="I44" s="165" t="s">
        <v>106</v>
      </c>
      <c r="J44" s="81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129" priority="3" stopIfTrue="1">
      <formula>IF(AND(OR(F18=1,F18=2,F18=3),I21=""),TRUE(),FALSE())</formula>
    </cfRule>
  </conditionalFormatting>
  <conditionalFormatting sqref="I22:K22">
    <cfRule type="expression" dxfId="128" priority="4" stopIfTrue="1">
      <formula>IF(AND(OR(F18=1,F18=2,F18=3),I22=""),TRUE(),FALSE())</formula>
    </cfRule>
  </conditionalFormatting>
  <conditionalFormatting sqref="I23:K23">
    <cfRule type="expression" dxfId="127" priority="5" stopIfTrue="1">
      <formula>IF(AND(OR(F18=1,F18=2,F18=3),I23=""),TRUE(),FALSE())</formula>
    </cfRule>
  </conditionalFormatting>
  <conditionalFormatting sqref="I24:K24">
    <cfRule type="expression" dxfId="126" priority="6" stopIfTrue="1">
      <formula>IF(AND(OR(F18=1,F18=2,F18=3),I24=""),TRUE(),FALSE())</formula>
    </cfRule>
  </conditionalFormatting>
  <conditionalFormatting sqref="I25:K25">
    <cfRule type="expression" dxfId="125" priority="7" stopIfTrue="1">
      <formula>IF(AND(OR(F18=1,F18=2,F18=3),I25=""),TRUE(),FALSE())</formula>
    </cfRule>
  </conditionalFormatting>
  <conditionalFormatting sqref="I26:K26">
    <cfRule type="expression" dxfId="124" priority="8" stopIfTrue="1">
      <formula>IF(AND(OR(F18=1,F18=2,F18=3),I26=""),TRUE(),FALSE())</formula>
    </cfRule>
  </conditionalFormatting>
  <conditionalFormatting sqref="I27:K27">
    <cfRule type="expression" dxfId="123" priority="9" stopIfTrue="1">
      <formula>IF(AND(OR(F18=1,F18=2,F18=3),I27=""),TRUE(),FALSE())</formula>
    </cfRule>
  </conditionalFormatting>
  <conditionalFormatting sqref="I28:K28">
    <cfRule type="expression" dxfId="122" priority="10" stopIfTrue="1">
      <formula>IF(AND(OR(F18=1,F18=2,F18=3),I28=""),TRUE(),FALSE())</formula>
    </cfRule>
  </conditionalFormatting>
  <conditionalFormatting sqref="I29:K29">
    <cfRule type="expression" dxfId="121" priority="11" stopIfTrue="1">
      <formula>IF(AND(OR(F18=1,F18=2,F18=3),I29=""),TRUE(),FALSE())</formula>
    </cfRule>
  </conditionalFormatting>
  <conditionalFormatting sqref="I30:K31">
    <cfRule type="expression" dxfId="120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119" priority="13" stopIfTrue="1" operator="equal">
      <formula>""</formula>
    </cfRule>
  </conditionalFormatting>
  <conditionalFormatting sqref="I31:K31">
    <cfRule type="expression" dxfId="118" priority="2" stopIfTrue="1">
      <formula>IF(AND(OR(F19=1,F19=2,F19=3),I31=""),TRUE(),FALSE())</formula>
    </cfRule>
  </conditionalFormatting>
  <conditionalFormatting sqref="I31:K31">
    <cfRule type="expression" dxfId="117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51" right="0.75" top="1" bottom="1" header="0" footer="0"/>
  <pageSetup paperSize="9" scale="81" orientation="landscape" horizont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5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>
        <f>'2 Introduc. Datos'!F39</f>
        <v>0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Datos'!B39</f>
        <v>0</v>
      </c>
      <c r="D12" s="319"/>
      <c r="E12" s="319"/>
      <c r="F12" s="319"/>
      <c r="G12" s="19"/>
      <c r="H12" s="20" t="s">
        <v>19</v>
      </c>
      <c r="I12" s="321">
        <f>'2 Introduc. Datos'!A39</f>
        <v>17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Datos'!C39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Datos'!D39</f>
        <v>0</v>
      </c>
      <c r="D16" s="319"/>
      <c r="E16" s="319"/>
      <c r="F16" s="319"/>
      <c r="G16" s="19"/>
      <c r="H16" s="20" t="s">
        <v>20</v>
      </c>
      <c r="I16" s="321">
        <f>'2 Introduc. Datos'!E39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326"/>
      <c r="C21" s="326"/>
      <c r="D21" s="28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305" t="str">
        <f>IF('3 Observaciones'!C20=0,"",'3 Observaciones'!C20)</f>
        <v/>
      </c>
      <c r="F21" s="305"/>
      <c r="G21" s="305"/>
      <c r="H21" s="305"/>
      <c r="I21" s="29">
        <f>'2 Introduc. Datos'!G39</f>
        <v>0</v>
      </c>
      <c r="J21" s="29">
        <f>'2 Introduc. Datos'!H39</f>
        <v>0</v>
      </c>
      <c r="K21" s="29">
        <f>'2 Introduc. Datos'!I39</f>
        <v>0</v>
      </c>
      <c r="L21" s="105" t="e">
        <f>(I21+J21+K21)/$F$18*D21</f>
        <v>#VALUE!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330"/>
      <c r="C22" s="330"/>
      <c r="D22" s="30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331" t="str">
        <f>IF('3 Observaciones'!D20=0,"",'3 Observaciones'!D20)</f>
        <v/>
      </c>
      <c r="F22" s="331"/>
      <c r="G22" s="331"/>
      <c r="H22" s="331"/>
      <c r="I22" s="31">
        <f>'2 Introduc. Datos'!J39</f>
        <v>0</v>
      </c>
      <c r="J22" s="31">
        <f>'2 Introduc. Datos'!K39</f>
        <v>0</v>
      </c>
      <c r="K22" s="31">
        <f>'2 Introduc. Datos'!L39</f>
        <v>0</v>
      </c>
      <c r="L22" s="106" t="e">
        <f t="shared" ref="L22:L30" si="0">(I22+J22+K22)/$F$18*D22</f>
        <v>#VALUE!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326"/>
      <c r="C23" s="326"/>
      <c r="D23" s="28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305" t="str">
        <f>IF('3 Observaciones'!E20=0,"",'3 Observaciones'!E20)</f>
        <v/>
      </c>
      <c r="F23" s="305"/>
      <c r="G23" s="305"/>
      <c r="H23" s="305"/>
      <c r="I23" s="29">
        <f>'2 Introduc. Datos'!M39</f>
        <v>0</v>
      </c>
      <c r="J23" s="29">
        <f>'2 Introduc. Datos'!N39</f>
        <v>0</v>
      </c>
      <c r="K23" s="29">
        <f>'2 Introduc. Datos'!O39</f>
        <v>0</v>
      </c>
      <c r="L23" s="105" t="e">
        <f t="shared" si="0"/>
        <v>#VALUE!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330"/>
      <c r="C24" s="330"/>
      <c r="D24" s="30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331" t="str">
        <f>IF('3 Observaciones'!F20=0,"",'3 Observaciones'!F20)</f>
        <v/>
      </c>
      <c r="F24" s="331"/>
      <c r="G24" s="331"/>
      <c r="H24" s="331"/>
      <c r="I24" s="31">
        <f>'2 Introduc. Datos'!P39</f>
        <v>0</v>
      </c>
      <c r="J24" s="31">
        <f>'2 Introduc. Datos'!Q39</f>
        <v>0</v>
      </c>
      <c r="K24" s="31">
        <f>'2 Introduc. Datos'!R39</f>
        <v>0</v>
      </c>
      <c r="L24" s="106" t="e">
        <f t="shared" si="0"/>
        <v>#VALUE!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326"/>
      <c r="C25" s="326"/>
      <c r="D25" s="28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305" t="str">
        <f>IF('3 Observaciones'!G20=0,"",'3 Observaciones'!G20)</f>
        <v/>
      </c>
      <c r="F25" s="305"/>
      <c r="G25" s="305"/>
      <c r="H25" s="305"/>
      <c r="I25" s="29">
        <f>'2 Introduc. Datos'!S39</f>
        <v>0</v>
      </c>
      <c r="J25" s="29">
        <f>'2 Introduc. Datos'!T39</f>
        <v>0</v>
      </c>
      <c r="K25" s="29">
        <f>'2 Introduc. Datos'!U39</f>
        <v>0</v>
      </c>
      <c r="L25" s="105" t="e">
        <f t="shared" si="0"/>
        <v>#VALUE!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330"/>
      <c r="C26" s="330"/>
      <c r="D26" s="30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331" t="str">
        <f>IF('3 Observaciones'!H20=0,"",'3 Observaciones'!H20)</f>
        <v/>
      </c>
      <c r="F26" s="331"/>
      <c r="G26" s="331"/>
      <c r="H26" s="331"/>
      <c r="I26" s="31">
        <f>'2 Introduc. Datos'!V39</f>
        <v>0</v>
      </c>
      <c r="J26" s="31">
        <f>'2 Introduc. Datos'!W39</f>
        <v>0</v>
      </c>
      <c r="K26" s="31">
        <f>'2 Introduc. Datos'!X39</f>
        <v>0</v>
      </c>
      <c r="L26" s="106" t="e">
        <f t="shared" si="0"/>
        <v>#VALUE!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326"/>
      <c r="C27" s="326"/>
      <c r="D27" s="28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305" t="str">
        <f>IF('3 Observaciones'!I20=0,"",'3 Observaciones'!I20)</f>
        <v/>
      </c>
      <c r="F27" s="305"/>
      <c r="G27" s="305"/>
      <c r="H27" s="305"/>
      <c r="I27" s="29">
        <f>'2 Introduc. Datos'!Y39</f>
        <v>0</v>
      </c>
      <c r="J27" s="29">
        <f>'2 Introduc. Datos'!Z39</f>
        <v>0</v>
      </c>
      <c r="K27" s="29">
        <f>'2 Introduc. Datos'!AA39</f>
        <v>0</v>
      </c>
      <c r="L27" s="105" t="e">
        <f t="shared" si="0"/>
        <v>#VALUE!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330"/>
      <c r="C28" s="330"/>
      <c r="D28" s="30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331" t="str">
        <f>IF('3 Observaciones'!J20=0,"",'3 Observaciones'!J20)</f>
        <v/>
      </c>
      <c r="F28" s="331"/>
      <c r="G28" s="331"/>
      <c r="H28" s="331"/>
      <c r="I28" s="31">
        <f>'2 Introduc. Datos'!AB39</f>
        <v>0</v>
      </c>
      <c r="J28" s="31">
        <f>'2 Introduc. Datos'!AC39</f>
        <v>0</v>
      </c>
      <c r="K28" s="31">
        <f>'2 Introduc. Datos'!AD39</f>
        <v>0</v>
      </c>
      <c r="L28" s="106" t="e">
        <f t="shared" si="0"/>
        <v>#VALUE!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326"/>
      <c r="C29" s="326"/>
      <c r="D29" s="28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305" t="str">
        <f>IF('3 Observaciones'!K20=0,"",'3 Observaciones'!K20)</f>
        <v/>
      </c>
      <c r="F29" s="305"/>
      <c r="G29" s="305"/>
      <c r="H29" s="305"/>
      <c r="I29" s="29">
        <f>'2 Introduc. Datos'!AE39</f>
        <v>0</v>
      </c>
      <c r="J29" s="29">
        <f>'2 Introduc. Datos'!AF39</f>
        <v>0</v>
      </c>
      <c r="K29" s="29">
        <f>'2 Introduc. Datos'!AG39</f>
        <v>0</v>
      </c>
      <c r="L29" s="105" t="e">
        <f t="shared" si="0"/>
        <v>#VALUE!</v>
      </c>
    </row>
    <row r="30" spans="1:12" s="4" customFormat="1" ht="18" customHeight="1" x14ac:dyDescent="0.2">
      <c r="A30" s="329" t="str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ERROR</v>
      </c>
      <c r="B30" s="330"/>
      <c r="C30" s="330"/>
      <c r="D30" s="30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340" t="str">
        <f>IF('3 Observaciones'!M20=0,"",'3 Observaciones'!M20)</f>
        <v/>
      </c>
      <c r="F30" s="331"/>
      <c r="G30" s="331"/>
      <c r="H30" s="341"/>
      <c r="I30" s="241">
        <f>'2 Introduc. Datos'!AH39</f>
        <v>0</v>
      </c>
      <c r="J30" s="241">
        <f>'2 Introduc. Datos'!AI39</f>
        <v>0</v>
      </c>
      <c r="K30" s="241">
        <f>'2 Introduc. Datos'!AJ39</f>
        <v>0</v>
      </c>
      <c r="L30" s="106" t="e">
        <f t="shared" si="0"/>
        <v>#VALUE!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 t="e">
        <f>L21+L22+L23+L24+L25+L26+L27+L28+L29+L30+L31</f>
        <v>#VALUE!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e">
        <f>VLOOKUP(F5,I41:J46,2,FALSE)</f>
        <v>#N/A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6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  <mergeCell ref="E23:H23"/>
    <mergeCell ref="E24:H24"/>
    <mergeCell ref="E26:H26"/>
    <mergeCell ref="E27:H27"/>
    <mergeCell ref="A28:C28"/>
    <mergeCell ref="A1:B6"/>
    <mergeCell ref="C1:L2"/>
    <mergeCell ref="E3:J4"/>
    <mergeCell ref="F5:I6"/>
    <mergeCell ref="C12:F12"/>
    <mergeCell ref="I8:L8"/>
    <mergeCell ref="I12:L12"/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</mergeCells>
  <phoneticPr fontId="0" type="noConversion"/>
  <conditionalFormatting sqref="I21:K21">
    <cfRule type="expression" dxfId="116" priority="3" stopIfTrue="1">
      <formula>IF(AND(OR(F18=1,F18=2,F18=3),I21=""),TRUE(),FALSE())</formula>
    </cfRule>
  </conditionalFormatting>
  <conditionalFormatting sqref="I22:K22">
    <cfRule type="expression" dxfId="115" priority="4" stopIfTrue="1">
      <formula>IF(AND(OR(F18=1,F18=2,F18=3),I22=""),TRUE(),FALSE())</formula>
    </cfRule>
  </conditionalFormatting>
  <conditionalFormatting sqref="I23:K23">
    <cfRule type="expression" dxfId="114" priority="5" stopIfTrue="1">
      <formula>IF(AND(OR(F18=1,F18=2,F18=3),I23=""),TRUE(),FALSE())</formula>
    </cfRule>
  </conditionalFormatting>
  <conditionalFormatting sqref="I24:K24">
    <cfRule type="expression" dxfId="113" priority="6" stopIfTrue="1">
      <formula>IF(AND(OR(F18=1,F18=2,F18=3),I24=""),TRUE(),FALSE())</formula>
    </cfRule>
  </conditionalFormatting>
  <conditionalFormatting sqref="I25:K25">
    <cfRule type="expression" dxfId="112" priority="7" stopIfTrue="1">
      <formula>IF(AND(OR(F18=1,F18=2,F18=3),I25=""),TRUE(),FALSE())</formula>
    </cfRule>
  </conditionalFormatting>
  <conditionalFormatting sqref="I26:K26">
    <cfRule type="expression" dxfId="111" priority="8" stopIfTrue="1">
      <formula>IF(AND(OR(F18=1,F18=2,F18=3),I26=""),TRUE(),FALSE())</formula>
    </cfRule>
  </conditionalFormatting>
  <conditionalFormatting sqref="I27:K27">
    <cfRule type="expression" dxfId="110" priority="9" stopIfTrue="1">
      <formula>IF(AND(OR(F18=1,F18=2,F18=3),I27=""),TRUE(),FALSE())</formula>
    </cfRule>
  </conditionalFormatting>
  <conditionalFormatting sqref="I28:K28">
    <cfRule type="expression" dxfId="109" priority="10" stopIfTrue="1">
      <formula>IF(AND(OR(F18=1,F18=2,F18=3),I28=""),TRUE(),FALSE())</formula>
    </cfRule>
  </conditionalFormatting>
  <conditionalFormatting sqref="I29:K29">
    <cfRule type="expression" dxfId="108" priority="11" stopIfTrue="1">
      <formula>IF(AND(OR(F18=1,F18=2,F18=3),I29=""),TRUE(),FALSE())</formula>
    </cfRule>
  </conditionalFormatting>
  <conditionalFormatting sqref="I30:K31">
    <cfRule type="expression" dxfId="107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106" priority="13" stopIfTrue="1" operator="equal">
      <formula>""</formula>
    </cfRule>
  </conditionalFormatting>
  <conditionalFormatting sqref="I31:K31">
    <cfRule type="expression" dxfId="105" priority="2" stopIfTrue="1">
      <formula>IF(AND(OR(F19=1,F19=2,F19=3),I31=""),TRUE(),FALSE())</formula>
    </cfRule>
  </conditionalFormatting>
  <conditionalFormatting sqref="I31:K31">
    <cfRule type="expression" dxfId="104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2" right="0.75" top="1" bottom="1" header="0" footer="0"/>
  <pageSetup paperSize="9" scale="81" orientation="landscape" horizont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31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>
        <f>'2 Introduc. Datos'!F40</f>
        <v>0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Datos'!B40</f>
        <v>0</v>
      </c>
      <c r="D12" s="319"/>
      <c r="E12" s="319"/>
      <c r="F12" s="319"/>
      <c r="G12" s="19"/>
      <c r="H12" s="20" t="s">
        <v>19</v>
      </c>
      <c r="I12" s="321">
        <f>'2 Introduc. Datos'!A40</f>
        <v>18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Datos'!C40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Datos'!D40</f>
        <v>0</v>
      </c>
      <c r="D16" s="319"/>
      <c r="E16" s="319"/>
      <c r="F16" s="319"/>
      <c r="G16" s="19"/>
      <c r="H16" s="20" t="s">
        <v>20</v>
      </c>
      <c r="I16" s="321">
        <f>'2 Introduc. Datos'!E40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326"/>
      <c r="C21" s="326"/>
      <c r="D21" s="28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305" t="str">
        <f>IF('3 Observaciones'!C21=0,"",'3 Observaciones'!C21)</f>
        <v/>
      </c>
      <c r="F21" s="305"/>
      <c r="G21" s="305"/>
      <c r="H21" s="305"/>
      <c r="I21" s="29">
        <f>'2 Introduc. Datos'!G40</f>
        <v>0</v>
      </c>
      <c r="J21" s="29">
        <f>'2 Introduc. Datos'!H40</f>
        <v>0</v>
      </c>
      <c r="K21" s="29">
        <f>'2 Introduc. Datos'!I40</f>
        <v>0</v>
      </c>
      <c r="L21" s="105" t="e">
        <f>(I21+J21+K21)/$F$18*D21</f>
        <v>#VALUE!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330"/>
      <c r="C22" s="330"/>
      <c r="D22" s="30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331" t="str">
        <f>IF('3 Observaciones'!D21=0,"",'3 Observaciones'!D21)</f>
        <v/>
      </c>
      <c r="F22" s="331"/>
      <c r="G22" s="331"/>
      <c r="H22" s="331"/>
      <c r="I22" s="31">
        <f>'2 Introduc. Datos'!J40</f>
        <v>0</v>
      </c>
      <c r="J22" s="31">
        <f>'2 Introduc. Datos'!K40</f>
        <v>0</v>
      </c>
      <c r="K22" s="31">
        <f>'2 Introduc. Datos'!L40</f>
        <v>0</v>
      </c>
      <c r="L22" s="106" t="e">
        <f t="shared" ref="L22:L30" si="0">(I22+J22+K22)/$F$18*D22</f>
        <v>#VALUE!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326"/>
      <c r="C23" s="326"/>
      <c r="D23" s="28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305" t="str">
        <f>IF('3 Observaciones'!E21=0,"",'3 Observaciones'!E21)</f>
        <v/>
      </c>
      <c r="F23" s="305"/>
      <c r="G23" s="305"/>
      <c r="H23" s="305"/>
      <c r="I23" s="29">
        <f>'2 Introduc. Datos'!M40</f>
        <v>0</v>
      </c>
      <c r="J23" s="29">
        <f>'2 Introduc. Datos'!N40</f>
        <v>0</v>
      </c>
      <c r="K23" s="29">
        <f>'2 Introduc. Datos'!O40</f>
        <v>0</v>
      </c>
      <c r="L23" s="105" t="e">
        <f t="shared" si="0"/>
        <v>#VALUE!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330"/>
      <c r="C24" s="330"/>
      <c r="D24" s="30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331" t="str">
        <f>IF('3 Observaciones'!F21=0,"",'3 Observaciones'!F21)</f>
        <v/>
      </c>
      <c r="F24" s="331"/>
      <c r="G24" s="331"/>
      <c r="H24" s="331"/>
      <c r="I24" s="31">
        <f>'2 Introduc. Datos'!P40</f>
        <v>0</v>
      </c>
      <c r="J24" s="31">
        <f>'2 Introduc. Datos'!Q40</f>
        <v>0</v>
      </c>
      <c r="K24" s="31">
        <f>'2 Introduc. Datos'!R40</f>
        <v>0</v>
      </c>
      <c r="L24" s="106" t="e">
        <f t="shared" si="0"/>
        <v>#VALUE!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326"/>
      <c r="C25" s="326"/>
      <c r="D25" s="28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305" t="str">
        <f>IF('3 Observaciones'!G21=0,"",'3 Observaciones'!G21)</f>
        <v/>
      </c>
      <c r="F25" s="305"/>
      <c r="G25" s="305"/>
      <c r="H25" s="305"/>
      <c r="I25" s="29">
        <f>'2 Introduc. Datos'!S40</f>
        <v>0</v>
      </c>
      <c r="J25" s="29">
        <f>'2 Introduc. Datos'!T40</f>
        <v>0</v>
      </c>
      <c r="K25" s="29">
        <f>'2 Introduc. Datos'!U40</f>
        <v>0</v>
      </c>
      <c r="L25" s="105" t="e">
        <f t="shared" si="0"/>
        <v>#VALUE!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330"/>
      <c r="C26" s="330"/>
      <c r="D26" s="30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331" t="str">
        <f>IF('3 Observaciones'!H21=0,"",'3 Observaciones'!H21)</f>
        <v/>
      </c>
      <c r="F26" s="331"/>
      <c r="G26" s="331"/>
      <c r="H26" s="331"/>
      <c r="I26" s="31">
        <f>'2 Introduc. Datos'!V40</f>
        <v>0</v>
      </c>
      <c r="J26" s="31">
        <f>'2 Introduc. Datos'!W40</f>
        <v>0</v>
      </c>
      <c r="K26" s="31">
        <f>'2 Introduc. Datos'!X40</f>
        <v>0</v>
      </c>
      <c r="L26" s="106" t="e">
        <f t="shared" si="0"/>
        <v>#VALUE!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326"/>
      <c r="C27" s="326"/>
      <c r="D27" s="28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305" t="str">
        <f>IF('3 Observaciones'!I21=0,"",'3 Observaciones'!I21)</f>
        <v/>
      </c>
      <c r="F27" s="305"/>
      <c r="G27" s="305"/>
      <c r="H27" s="305"/>
      <c r="I27" s="29">
        <f>'2 Introduc. Datos'!Y40</f>
        <v>0</v>
      </c>
      <c r="J27" s="29">
        <f>'2 Introduc. Datos'!Z40</f>
        <v>0</v>
      </c>
      <c r="K27" s="29">
        <f>'2 Introduc. Datos'!AA40</f>
        <v>0</v>
      </c>
      <c r="L27" s="105" t="e">
        <f t="shared" si="0"/>
        <v>#VALUE!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330"/>
      <c r="C28" s="330"/>
      <c r="D28" s="30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331" t="str">
        <f>IF('3 Observaciones'!J21=0,"",'3 Observaciones'!J21)</f>
        <v/>
      </c>
      <c r="F28" s="331"/>
      <c r="G28" s="331"/>
      <c r="H28" s="331"/>
      <c r="I28" s="31">
        <f>'2 Introduc. Datos'!AB40</f>
        <v>0</v>
      </c>
      <c r="J28" s="31">
        <f>'2 Introduc. Datos'!AC40</f>
        <v>0</v>
      </c>
      <c r="K28" s="31">
        <f>'2 Introduc. Datos'!AD40</f>
        <v>0</v>
      </c>
      <c r="L28" s="106" t="e">
        <f t="shared" si="0"/>
        <v>#VALUE!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326"/>
      <c r="C29" s="326"/>
      <c r="D29" s="28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305" t="str">
        <f>IF('3 Observaciones'!K21=0,"",'3 Observaciones'!K21)</f>
        <v/>
      </c>
      <c r="F29" s="305"/>
      <c r="G29" s="305"/>
      <c r="H29" s="305"/>
      <c r="I29" s="29">
        <f>'2 Introduc. Datos'!AE40</f>
        <v>0</v>
      </c>
      <c r="J29" s="29">
        <f>'2 Introduc. Datos'!AF40</f>
        <v>0</v>
      </c>
      <c r="K29" s="29">
        <f>'2 Introduc. Datos'!AG40</f>
        <v>0</v>
      </c>
      <c r="L29" s="105" t="e">
        <f t="shared" si="0"/>
        <v>#VALUE!</v>
      </c>
    </row>
    <row r="30" spans="1:12" s="4" customFormat="1" ht="18" customHeight="1" x14ac:dyDescent="0.2">
      <c r="A30" s="329" t="str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ERROR</v>
      </c>
      <c r="B30" s="330"/>
      <c r="C30" s="330"/>
      <c r="D30" s="30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340" t="str">
        <f>IF('3 Observaciones'!M21=0,"",'3 Observaciones'!M21)</f>
        <v/>
      </c>
      <c r="F30" s="331"/>
      <c r="G30" s="331"/>
      <c r="H30" s="341"/>
      <c r="I30" s="241">
        <f>'2 Introduc. Datos'!AH40</f>
        <v>0</v>
      </c>
      <c r="J30" s="241">
        <f>'2 Introduc. Datos'!AI40</f>
        <v>0</v>
      </c>
      <c r="K30" s="241">
        <f>'2 Introduc. Datos'!AJ40</f>
        <v>0</v>
      </c>
      <c r="L30" s="106" t="e">
        <f t="shared" si="0"/>
        <v>#VALUE!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 t="e">
        <f>L21+L22+L23+L24+L25+L26+L27+L28+L29+L30+L31</f>
        <v>#VALUE!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e">
        <f>VLOOKUP(F5,I41:J46,2,FALSE)</f>
        <v>#N/A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6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103" priority="3" stopIfTrue="1">
      <formula>IF(AND(OR(F18=1,F18=2,F18=3),I21=""),TRUE(),FALSE())</formula>
    </cfRule>
  </conditionalFormatting>
  <conditionalFormatting sqref="I22:K22">
    <cfRule type="expression" dxfId="102" priority="4" stopIfTrue="1">
      <formula>IF(AND(OR(F18=1,F18=2,F18=3),I22=""),TRUE(),FALSE())</formula>
    </cfRule>
  </conditionalFormatting>
  <conditionalFormatting sqref="I23:K23">
    <cfRule type="expression" dxfId="101" priority="5" stopIfTrue="1">
      <formula>IF(AND(OR(F18=1,F18=2,F18=3),I23=""),TRUE(),FALSE())</formula>
    </cfRule>
  </conditionalFormatting>
  <conditionalFormatting sqref="I24:K24">
    <cfRule type="expression" dxfId="100" priority="6" stopIfTrue="1">
      <formula>IF(AND(OR(F18=1,F18=2,F18=3),I24=""),TRUE(),FALSE())</formula>
    </cfRule>
  </conditionalFormatting>
  <conditionalFormatting sqref="I25:K25">
    <cfRule type="expression" dxfId="99" priority="7" stopIfTrue="1">
      <formula>IF(AND(OR(F18=1,F18=2,F18=3),I25=""),TRUE(),FALSE())</formula>
    </cfRule>
  </conditionalFormatting>
  <conditionalFormatting sqref="I26:K26">
    <cfRule type="expression" dxfId="98" priority="8" stopIfTrue="1">
      <formula>IF(AND(OR(F18=1,F18=2,F18=3),I26=""),TRUE(),FALSE())</formula>
    </cfRule>
  </conditionalFormatting>
  <conditionalFormatting sqref="I27:K27">
    <cfRule type="expression" dxfId="97" priority="9" stopIfTrue="1">
      <formula>IF(AND(OR(F18=1,F18=2,F18=3),I27=""),TRUE(),FALSE())</formula>
    </cfRule>
  </conditionalFormatting>
  <conditionalFormatting sqref="I28:K28">
    <cfRule type="expression" dxfId="96" priority="10" stopIfTrue="1">
      <formula>IF(AND(OR(F18=1,F18=2,F18=3),I28=""),TRUE(),FALSE())</formula>
    </cfRule>
  </conditionalFormatting>
  <conditionalFormatting sqref="I29:K29">
    <cfRule type="expression" dxfId="95" priority="11" stopIfTrue="1">
      <formula>IF(AND(OR(F18=1,F18=2,F18=3),I29=""),TRUE(),FALSE())</formula>
    </cfRule>
  </conditionalFormatting>
  <conditionalFormatting sqref="I30:K31">
    <cfRule type="expression" dxfId="94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93" priority="13" stopIfTrue="1" operator="equal">
      <formula>""</formula>
    </cfRule>
  </conditionalFormatting>
  <conditionalFormatting sqref="I31:K31">
    <cfRule type="expression" dxfId="92" priority="2" stopIfTrue="1">
      <formula>IF(AND(OR(F19=1,F19=2,F19=3),I31=""),TRUE(),FALSE())</formula>
    </cfRule>
  </conditionalFormatting>
  <conditionalFormatting sqref="I31:K31">
    <cfRule type="expression" dxfId="91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4" right="0.75" top="1" bottom="1" header="0" footer="0"/>
  <pageSetup paperSize="9" scale="81" orientation="landscape" horizont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31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>
        <f>'2 Introduc. Datos'!F41</f>
        <v>0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Datos'!B41</f>
        <v>0</v>
      </c>
      <c r="D12" s="319"/>
      <c r="E12" s="319"/>
      <c r="F12" s="319"/>
      <c r="G12" s="19"/>
      <c r="H12" s="20" t="s">
        <v>19</v>
      </c>
      <c r="I12" s="321">
        <f>'2 Introduc. Datos'!A41</f>
        <v>19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Datos'!C41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Datos'!D41</f>
        <v>0</v>
      </c>
      <c r="D16" s="319"/>
      <c r="E16" s="319"/>
      <c r="F16" s="319"/>
      <c r="G16" s="19"/>
      <c r="H16" s="20" t="s">
        <v>20</v>
      </c>
      <c r="I16" s="321">
        <f>'2 Introduc. Datos'!E41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326"/>
      <c r="C21" s="326"/>
      <c r="D21" s="28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305" t="str">
        <f>IF('3 Observaciones'!C22=0,"",'3 Observaciones'!C22)</f>
        <v/>
      </c>
      <c r="F21" s="305"/>
      <c r="G21" s="305"/>
      <c r="H21" s="305"/>
      <c r="I21" s="29">
        <f>'2 Introduc. Datos'!G41</f>
        <v>0</v>
      </c>
      <c r="J21" s="29">
        <f>'2 Introduc. Datos'!H41</f>
        <v>0</v>
      </c>
      <c r="K21" s="29">
        <f>'2 Introduc. Datos'!I41</f>
        <v>0</v>
      </c>
      <c r="L21" s="105" t="e">
        <f>(I21+J21+K21)/$F$18*D21</f>
        <v>#VALUE!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330"/>
      <c r="C22" s="330"/>
      <c r="D22" s="30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331" t="str">
        <f>IF('3 Observaciones'!D22=0,"",'3 Observaciones'!D22)</f>
        <v/>
      </c>
      <c r="F22" s="331"/>
      <c r="G22" s="331"/>
      <c r="H22" s="331"/>
      <c r="I22" s="31">
        <f>'2 Introduc. Datos'!J41</f>
        <v>0</v>
      </c>
      <c r="J22" s="31">
        <f>'2 Introduc. Datos'!K41</f>
        <v>0</v>
      </c>
      <c r="K22" s="31">
        <f>'2 Introduc. Datos'!L41</f>
        <v>0</v>
      </c>
      <c r="L22" s="106" t="e">
        <f t="shared" ref="L22:L30" si="0">(I22+J22+K22)/$F$18*D22</f>
        <v>#VALUE!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326"/>
      <c r="C23" s="326"/>
      <c r="D23" s="28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305" t="str">
        <f>IF('3 Observaciones'!E22=0,"",'3 Observaciones'!E22)</f>
        <v/>
      </c>
      <c r="F23" s="305"/>
      <c r="G23" s="305"/>
      <c r="H23" s="305"/>
      <c r="I23" s="29">
        <f>'2 Introduc. Datos'!M41</f>
        <v>0</v>
      </c>
      <c r="J23" s="29">
        <f>'2 Introduc. Datos'!N41</f>
        <v>0</v>
      </c>
      <c r="K23" s="29">
        <f>'2 Introduc. Datos'!O41</f>
        <v>0</v>
      </c>
      <c r="L23" s="105" t="e">
        <f t="shared" si="0"/>
        <v>#VALUE!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330"/>
      <c r="C24" s="330"/>
      <c r="D24" s="30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331" t="str">
        <f>IF('3 Observaciones'!F22=0,"",'3 Observaciones'!F22)</f>
        <v/>
      </c>
      <c r="F24" s="331"/>
      <c r="G24" s="331"/>
      <c r="H24" s="331"/>
      <c r="I24" s="31">
        <f>'2 Introduc. Datos'!P41</f>
        <v>0</v>
      </c>
      <c r="J24" s="31">
        <f>'2 Introduc. Datos'!Q41</f>
        <v>0</v>
      </c>
      <c r="K24" s="31">
        <f>'2 Introduc. Datos'!R41</f>
        <v>0</v>
      </c>
      <c r="L24" s="106" t="e">
        <f t="shared" si="0"/>
        <v>#VALUE!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326"/>
      <c r="C25" s="326"/>
      <c r="D25" s="28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305" t="str">
        <f>IF('3 Observaciones'!G22=0,"",'3 Observaciones'!G22)</f>
        <v/>
      </c>
      <c r="F25" s="305"/>
      <c r="G25" s="305"/>
      <c r="H25" s="305"/>
      <c r="I25" s="29">
        <f>'2 Introduc. Datos'!S41</f>
        <v>0</v>
      </c>
      <c r="J25" s="29">
        <f>'2 Introduc. Datos'!T41</f>
        <v>0</v>
      </c>
      <c r="K25" s="29">
        <f>'2 Introduc. Datos'!U41</f>
        <v>0</v>
      </c>
      <c r="L25" s="105" t="e">
        <f t="shared" si="0"/>
        <v>#VALUE!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330"/>
      <c r="C26" s="330"/>
      <c r="D26" s="30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331" t="str">
        <f>IF('3 Observaciones'!H22=0,"",'3 Observaciones'!H22)</f>
        <v/>
      </c>
      <c r="F26" s="331"/>
      <c r="G26" s="331"/>
      <c r="H26" s="331"/>
      <c r="I26" s="31">
        <f>'2 Introduc. Datos'!V41</f>
        <v>0</v>
      </c>
      <c r="J26" s="31">
        <f>'2 Introduc. Datos'!W41</f>
        <v>0</v>
      </c>
      <c r="K26" s="31">
        <f>'2 Introduc. Datos'!X41</f>
        <v>0</v>
      </c>
      <c r="L26" s="106" t="e">
        <f t="shared" si="0"/>
        <v>#VALUE!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326"/>
      <c r="C27" s="326"/>
      <c r="D27" s="28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305" t="str">
        <f>IF('3 Observaciones'!I22=0,"",'3 Observaciones'!I22)</f>
        <v/>
      </c>
      <c r="F27" s="305"/>
      <c r="G27" s="305"/>
      <c r="H27" s="305"/>
      <c r="I27" s="29">
        <f>'2 Introduc. Datos'!Y41</f>
        <v>0</v>
      </c>
      <c r="J27" s="29">
        <f>'2 Introduc. Datos'!Z41</f>
        <v>0</v>
      </c>
      <c r="K27" s="29">
        <f>'2 Introduc. Datos'!AA41</f>
        <v>0</v>
      </c>
      <c r="L27" s="105" t="e">
        <f t="shared" si="0"/>
        <v>#VALUE!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330"/>
      <c r="C28" s="330"/>
      <c r="D28" s="30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331" t="str">
        <f>IF('3 Observaciones'!J22=0,"",'3 Observaciones'!J22)</f>
        <v/>
      </c>
      <c r="F28" s="331"/>
      <c r="G28" s="331"/>
      <c r="H28" s="331"/>
      <c r="I28" s="31">
        <f>'2 Introduc. Datos'!AB41</f>
        <v>0</v>
      </c>
      <c r="J28" s="31">
        <f>'2 Introduc. Datos'!AC41</f>
        <v>0</v>
      </c>
      <c r="K28" s="31">
        <f>'2 Introduc. Datos'!AD41</f>
        <v>0</v>
      </c>
      <c r="L28" s="106" t="e">
        <f t="shared" si="0"/>
        <v>#VALUE!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326"/>
      <c r="C29" s="326"/>
      <c r="D29" s="28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305" t="str">
        <f>IF('3 Observaciones'!K22=0,"",'3 Observaciones'!K22)</f>
        <v/>
      </c>
      <c r="F29" s="305"/>
      <c r="G29" s="305"/>
      <c r="H29" s="305"/>
      <c r="I29" s="29">
        <f>'2 Introduc. Datos'!AE41</f>
        <v>0</v>
      </c>
      <c r="J29" s="29">
        <f>'2 Introduc. Datos'!AF41</f>
        <v>0</v>
      </c>
      <c r="K29" s="29">
        <f>'2 Introduc. Datos'!AG41</f>
        <v>0</v>
      </c>
      <c r="L29" s="105" t="e">
        <f t="shared" si="0"/>
        <v>#VALUE!</v>
      </c>
    </row>
    <row r="30" spans="1:12" s="4" customFormat="1" ht="18" customHeight="1" x14ac:dyDescent="0.2">
      <c r="A30" s="329" t="str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ERROR</v>
      </c>
      <c r="B30" s="330"/>
      <c r="C30" s="330"/>
      <c r="D30" s="30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340" t="str">
        <f>IF('3 Observaciones'!M22=0,"",'3 Observaciones'!M22)</f>
        <v/>
      </c>
      <c r="F30" s="331"/>
      <c r="G30" s="331"/>
      <c r="H30" s="341"/>
      <c r="I30" s="241">
        <f>'2 Introduc. Datos'!AH41</f>
        <v>0</v>
      </c>
      <c r="J30" s="241">
        <f>'2 Introduc. Datos'!AI41</f>
        <v>0</v>
      </c>
      <c r="K30" s="241">
        <f>'2 Introduc. Datos'!AJ41</f>
        <v>0</v>
      </c>
      <c r="L30" s="106" t="e">
        <f t="shared" si="0"/>
        <v>#VALUE!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 t="e">
        <f>L21+L22+L23+L24+L25+L26+L27+L28+L29+L30+L31</f>
        <v>#VALUE!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e">
        <f>VLOOKUP(F5,I41:J46,2,FALSE)</f>
        <v>#N/A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6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  <mergeCell ref="E23:H23"/>
    <mergeCell ref="E24:H24"/>
    <mergeCell ref="E26:H26"/>
    <mergeCell ref="E27:H27"/>
    <mergeCell ref="A28:C28"/>
    <mergeCell ref="A1:B6"/>
    <mergeCell ref="C1:L2"/>
    <mergeCell ref="E3:J4"/>
    <mergeCell ref="F5:I6"/>
    <mergeCell ref="C12:F12"/>
    <mergeCell ref="I8:L8"/>
    <mergeCell ref="I12:L12"/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</mergeCells>
  <phoneticPr fontId="0" type="noConversion"/>
  <conditionalFormatting sqref="I21:K21">
    <cfRule type="expression" dxfId="90" priority="3" stopIfTrue="1">
      <formula>IF(AND(OR(F18=1,F18=2,F18=3),I21=""),TRUE(),FALSE())</formula>
    </cfRule>
  </conditionalFormatting>
  <conditionalFormatting sqref="I22:K22">
    <cfRule type="expression" dxfId="89" priority="4" stopIfTrue="1">
      <formula>IF(AND(OR(F18=1,F18=2,F18=3),I22=""),TRUE(),FALSE())</formula>
    </cfRule>
  </conditionalFormatting>
  <conditionalFormatting sqref="I23:K23">
    <cfRule type="expression" dxfId="88" priority="5" stopIfTrue="1">
      <formula>IF(AND(OR(F18=1,F18=2,F18=3),I23=""),TRUE(),FALSE())</formula>
    </cfRule>
  </conditionalFormatting>
  <conditionalFormatting sqref="I24:K24">
    <cfRule type="expression" dxfId="87" priority="6" stopIfTrue="1">
      <formula>IF(AND(OR(F18=1,F18=2,F18=3),I24=""),TRUE(),FALSE())</formula>
    </cfRule>
  </conditionalFormatting>
  <conditionalFormatting sqref="I25:K25">
    <cfRule type="expression" dxfId="86" priority="7" stopIfTrue="1">
      <formula>IF(AND(OR(F18=1,F18=2,F18=3),I25=""),TRUE(),FALSE())</formula>
    </cfRule>
  </conditionalFormatting>
  <conditionalFormatting sqref="I26:K26">
    <cfRule type="expression" dxfId="85" priority="8" stopIfTrue="1">
      <formula>IF(AND(OR(F18=1,F18=2,F18=3),I26=""),TRUE(),FALSE())</formula>
    </cfRule>
  </conditionalFormatting>
  <conditionalFormatting sqref="I27:K27">
    <cfRule type="expression" dxfId="84" priority="9" stopIfTrue="1">
      <formula>IF(AND(OR(F18=1,F18=2,F18=3),I27=""),TRUE(),FALSE())</formula>
    </cfRule>
  </conditionalFormatting>
  <conditionalFormatting sqref="I28:K28">
    <cfRule type="expression" dxfId="83" priority="10" stopIfTrue="1">
      <formula>IF(AND(OR(F18=1,F18=2,F18=3),I28=""),TRUE(),FALSE())</formula>
    </cfRule>
  </conditionalFormatting>
  <conditionalFormatting sqref="I29:K29">
    <cfRule type="expression" dxfId="82" priority="11" stopIfTrue="1">
      <formula>IF(AND(OR(F18=1,F18=2,F18=3),I29=""),TRUE(),FALSE())</formula>
    </cfRule>
  </conditionalFormatting>
  <conditionalFormatting sqref="I30:K31">
    <cfRule type="expression" dxfId="81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80" priority="13" stopIfTrue="1" operator="equal">
      <formula>""</formula>
    </cfRule>
  </conditionalFormatting>
  <conditionalFormatting sqref="I31:K31">
    <cfRule type="expression" dxfId="79" priority="2" stopIfTrue="1">
      <formula>IF(AND(OR(F19=1,F19=2,F19=3),I31=""),TRUE(),FALSE())</formula>
    </cfRule>
  </conditionalFormatting>
  <conditionalFormatting sqref="I31:K31">
    <cfRule type="expression" dxfId="78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5" right="0.75" top="1" bottom="1" header="0" footer="0"/>
  <pageSetup paperSize="9" scale="81" orientation="landscape" horizont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31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>
        <f>'2 Introduc. Datos'!F42</f>
        <v>0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Datos'!B42</f>
        <v>0</v>
      </c>
      <c r="D12" s="319"/>
      <c r="E12" s="319"/>
      <c r="F12" s="319"/>
      <c r="G12" s="19"/>
      <c r="H12" s="20" t="s">
        <v>19</v>
      </c>
      <c r="I12" s="321">
        <f>'2 Introduc. Datos'!A42</f>
        <v>20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Datos'!C42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Datos'!D42</f>
        <v>0</v>
      </c>
      <c r="D16" s="319"/>
      <c r="E16" s="319"/>
      <c r="F16" s="319"/>
      <c r="G16" s="19"/>
      <c r="H16" s="20" t="s">
        <v>20</v>
      </c>
      <c r="I16" s="321">
        <f>'2 Introduc. Datos'!E42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326"/>
      <c r="C21" s="326"/>
      <c r="D21" s="28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305" t="str">
        <f>IF('3 Observaciones'!C24=0,"",'3 Observaciones'!C24)</f>
        <v/>
      </c>
      <c r="F21" s="305"/>
      <c r="G21" s="305"/>
      <c r="H21" s="305"/>
      <c r="I21" s="29">
        <f>'2 Introduc. Datos'!G42</f>
        <v>0</v>
      </c>
      <c r="J21" s="29">
        <f>'2 Introduc. Datos'!H42</f>
        <v>0</v>
      </c>
      <c r="K21" s="29">
        <f>'2 Introduc. Datos'!I42</f>
        <v>0</v>
      </c>
      <c r="L21" s="105" t="e">
        <f>(I21+J21+K21)/$F$18*D21</f>
        <v>#VALUE!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330"/>
      <c r="C22" s="330"/>
      <c r="D22" s="30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331" t="str">
        <f>IF('3 Observaciones'!D24=0,"",'3 Observaciones'!D24)</f>
        <v/>
      </c>
      <c r="F22" s="331"/>
      <c r="G22" s="331"/>
      <c r="H22" s="331"/>
      <c r="I22" s="31">
        <f>'2 Introduc. Datos'!J42</f>
        <v>0</v>
      </c>
      <c r="J22" s="31">
        <f>'2 Introduc. Datos'!K42</f>
        <v>0</v>
      </c>
      <c r="K22" s="31">
        <f>'2 Introduc. Datos'!L42</f>
        <v>0</v>
      </c>
      <c r="L22" s="106" t="e">
        <f t="shared" ref="L22:L30" si="0">(I22+J22+K22)/$F$18*D22</f>
        <v>#VALUE!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326"/>
      <c r="C23" s="326"/>
      <c r="D23" s="28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305" t="str">
        <f>IF('3 Observaciones'!E24=0,"",'3 Observaciones'!E24)</f>
        <v/>
      </c>
      <c r="F23" s="305"/>
      <c r="G23" s="305"/>
      <c r="H23" s="305"/>
      <c r="I23" s="29">
        <f>'2 Introduc. Datos'!M42</f>
        <v>0</v>
      </c>
      <c r="J23" s="29">
        <f>'2 Introduc. Datos'!N42</f>
        <v>0</v>
      </c>
      <c r="K23" s="29">
        <f>'2 Introduc. Datos'!O42</f>
        <v>0</v>
      </c>
      <c r="L23" s="105" t="e">
        <f t="shared" si="0"/>
        <v>#VALUE!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330"/>
      <c r="C24" s="330"/>
      <c r="D24" s="30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331" t="str">
        <f>IF('3 Observaciones'!F24=0,"",'3 Observaciones'!F24)</f>
        <v/>
      </c>
      <c r="F24" s="331"/>
      <c r="G24" s="331"/>
      <c r="H24" s="331"/>
      <c r="I24" s="31">
        <f>'2 Introduc. Datos'!P42</f>
        <v>0</v>
      </c>
      <c r="J24" s="31">
        <f>'2 Introduc. Datos'!Q42</f>
        <v>0</v>
      </c>
      <c r="K24" s="31">
        <f>'2 Introduc. Datos'!R42</f>
        <v>0</v>
      </c>
      <c r="L24" s="106" t="e">
        <f t="shared" si="0"/>
        <v>#VALUE!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326"/>
      <c r="C25" s="326"/>
      <c r="D25" s="28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305" t="str">
        <f>IF('3 Observaciones'!G24=0,"",'3 Observaciones'!G24)</f>
        <v/>
      </c>
      <c r="F25" s="305"/>
      <c r="G25" s="305"/>
      <c r="H25" s="305"/>
      <c r="I25" s="29">
        <f>'2 Introduc. Datos'!S42</f>
        <v>0</v>
      </c>
      <c r="J25" s="29">
        <f>'2 Introduc. Datos'!T42</f>
        <v>0</v>
      </c>
      <c r="K25" s="29">
        <f>'2 Introduc. Datos'!U42</f>
        <v>0</v>
      </c>
      <c r="L25" s="105" t="e">
        <f t="shared" si="0"/>
        <v>#VALUE!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330"/>
      <c r="C26" s="330"/>
      <c r="D26" s="30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331" t="str">
        <f>IF('3 Observaciones'!H24=0,"",'3 Observaciones'!H24)</f>
        <v/>
      </c>
      <c r="F26" s="331"/>
      <c r="G26" s="331"/>
      <c r="H26" s="331"/>
      <c r="I26" s="31">
        <f>'2 Introduc. Datos'!V42</f>
        <v>0</v>
      </c>
      <c r="J26" s="31">
        <f>'2 Introduc. Datos'!W42</f>
        <v>0</v>
      </c>
      <c r="K26" s="31">
        <f>'2 Introduc. Datos'!X42</f>
        <v>0</v>
      </c>
      <c r="L26" s="106" t="e">
        <f t="shared" si="0"/>
        <v>#VALUE!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326"/>
      <c r="C27" s="326"/>
      <c r="D27" s="28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305" t="str">
        <f>IF('3 Observaciones'!I24=0,"",'3 Observaciones'!I24)</f>
        <v/>
      </c>
      <c r="F27" s="305"/>
      <c r="G27" s="305"/>
      <c r="H27" s="305"/>
      <c r="I27" s="29">
        <f>'2 Introduc. Datos'!Y42</f>
        <v>0</v>
      </c>
      <c r="J27" s="29">
        <f>'2 Introduc. Datos'!Z42</f>
        <v>0</v>
      </c>
      <c r="K27" s="29">
        <f>'2 Introduc. Datos'!AA42</f>
        <v>0</v>
      </c>
      <c r="L27" s="105" t="e">
        <f t="shared" si="0"/>
        <v>#VALUE!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330"/>
      <c r="C28" s="330"/>
      <c r="D28" s="30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331" t="str">
        <f>IF('3 Observaciones'!J24=0,"",'3 Observaciones'!J24)</f>
        <v/>
      </c>
      <c r="F28" s="331"/>
      <c r="G28" s="331"/>
      <c r="H28" s="331"/>
      <c r="I28" s="31">
        <f>'2 Introduc. Datos'!AB42</f>
        <v>0</v>
      </c>
      <c r="J28" s="31">
        <f>'2 Introduc. Datos'!AC42</f>
        <v>0</v>
      </c>
      <c r="K28" s="31">
        <f>'2 Introduc. Datos'!AD42</f>
        <v>0</v>
      </c>
      <c r="L28" s="106" t="e">
        <f t="shared" si="0"/>
        <v>#VALUE!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326"/>
      <c r="C29" s="326"/>
      <c r="D29" s="28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305" t="str">
        <f>IF('3 Observaciones'!K24=0,"",'3 Observaciones'!K24)</f>
        <v/>
      </c>
      <c r="F29" s="305"/>
      <c r="G29" s="305"/>
      <c r="H29" s="305"/>
      <c r="I29" s="29">
        <f>'2 Introduc. Datos'!AE42</f>
        <v>0</v>
      </c>
      <c r="J29" s="29">
        <f>'2 Introduc. Datos'!AF42</f>
        <v>0</v>
      </c>
      <c r="K29" s="29">
        <f>'2 Introduc. Datos'!AG42</f>
        <v>0</v>
      </c>
      <c r="L29" s="105" t="e">
        <f t="shared" si="0"/>
        <v>#VALUE!</v>
      </c>
    </row>
    <row r="30" spans="1:12" s="4" customFormat="1" ht="18" customHeight="1" x14ac:dyDescent="0.2">
      <c r="A30" s="329" t="str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ERROR</v>
      </c>
      <c r="B30" s="330"/>
      <c r="C30" s="330"/>
      <c r="D30" s="30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340" t="str">
        <f>IF('3 Observaciones'!M24=0,"",'3 Observaciones'!M24)</f>
        <v/>
      </c>
      <c r="F30" s="331"/>
      <c r="G30" s="331"/>
      <c r="H30" s="341"/>
      <c r="I30" s="241">
        <f>'2 Introduc. Datos'!AH42</f>
        <v>0</v>
      </c>
      <c r="J30" s="241">
        <f>'2 Introduc. Datos'!AI42</f>
        <v>0</v>
      </c>
      <c r="K30" s="241">
        <f>'2 Introduc. Datos'!AJ42</f>
        <v>0</v>
      </c>
      <c r="L30" s="106" t="e">
        <f t="shared" si="0"/>
        <v>#VALUE!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 t="e">
        <f>L21+L22+L23+L24+L25+L26+L27+L28+L29+L30+L31</f>
        <v>#VALUE!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e">
        <f>VLOOKUP(F5,I41:J46,2,FALSE)</f>
        <v>#N/A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6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77" priority="3" stopIfTrue="1">
      <formula>IF(AND(OR(F18=1,F18=2,F18=3),I21=""),TRUE(),FALSE())</formula>
    </cfRule>
  </conditionalFormatting>
  <conditionalFormatting sqref="I22:K22">
    <cfRule type="expression" dxfId="76" priority="4" stopIfTrue="1">
      <formula>IF(AND(OR(F18=1,F18=2,F18=3),I22=""),TRUE(),FALSE())</formula>
    </cfRule>
  </conditionalFormatting>
  <conditionalFormatting sqref="I23:K23">
    <cfRule type="expression" dxfId="75" priority="5" stopIfTrue="1">
      <formula>IF(AND(OR(F18=1,F18=2,F18=3),I23=""),TRUE(),FALSE())</formula>
    </cfRule>
  </conditionalFormatting>
  <conditionalFormatting sqref="I24:K24">
    <cfRule type="expression" dxfId="74" priority="6" stopIfTrue="1">
      <formula>IF(AND(OR(F18=1,F18=2,F18=3),I24=""),TRUE(),FALSE())</formula>
    </cfRule>
  </conditionalFormatting>
  <conditionalFormatting sqref="I25:K25">
    <cfRule type="expression" dxfId="73" priority="7" stopIfTrue="1">
      <formula>IF(AND(OR(F18=1,F18=2,F18=3),I25=""),TRUE(),FALSE())</formula>
    </cfRule>
  </conditionalFormatting>
  <conditionalFormatting sqref="I26:K26">
    <cfRule type="expression" dxfId="72" priority="8" stopIfTrue="1">
      <formula>IF(AND(OR(F18=1,F18=2,F18=3),I26=""),TRUE(),FALSE())</formula>
    </cfRule>
  </conditionalFormatting>
  <conditionalFormatting sqref="I27:K27">
    <cfRule type="expression" dxfId="71" priority="9" stopIfTrue="1">
      <formula>IF(AND(OR(F18=1,F18=2,F18=3),I27=""),TRUE(),FALSE())</formula>
    </cfRule>
  </conditionalFormatting>
  <conditionalFormatting sqref="I28:K28">
    <cfRule type="expression" dxfId="70" priority="10" stopIfTrue="1">
      <formula>IF(AND(OR(F18=1,F18=2,F18=3),I28=""),TRUE(),FALSE())</formula>
    </cfRule>
  </conditionalFormatting>
  <conditionalFormatting sqref="I29:K29">
    <cfRule type="expression" dxfId="69" priority="11" stopIfTrue="1">
      <formula>IF(AND(OR(F18=1,F18=2,F18=3),I29=""),TRUE(),FALSE())</formula>
    </cfRule>
  </conditionalFormatting>
  <conditionalFormatting sqref="I30:K31">
    <cfRule type="expression" dxfId="68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67" priority="13" stopIfTrue="1" operator="equal">
      <formula>""</formula>
    </cfRule>
  </conditionalFormatting>
  <conditionalFormatting sqref="I31:K31">
    <cfRule type="expression" dxfId="66" priority="2" stopIfTrue="1">
      <formula>IF(AND(OR(F19=1,F19=2,F19=3),I31=""),TRUE(),FALSE())</formula>
    </cfRule>
  </conditionalFormatting>
  <conditionalFormatting sqref="I31:K31">
    <cfRule type="expression" dxfId="65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9" right="0.75" top="1" bottom="1" header="0" footer="0"/>
  <pageSetup paperSize="9" scale="81" orientation="landscape" horizont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8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140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>
        <f>'2 Introduc. Datos'!F43</f>
        <v>0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Datos'!B43</f>
        <v>0</v>
      </c>
      <c r="D12" s="319"/>
      <c r="E12" s="319"/>
      <c r="F12" s="319"/>
      <c r="G12" s="19"/>
      <c r="H12" s="20" t="s">
        <v>19</v>
      </c>
      <c r="I12" s="321">
        <f>'2 Introduc. Datos'!A43</f>
        <v>21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Datos'!C43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Datos'!D43</f>
        <v>0</v>
      </c>
      <c r="D16" s="319"/>
      <c r="E16" s="319"/>
      <c r="F16" s="319"/>
      <c r="G16" s="19"/>
      <c r="H16" s="20" t="s">
        <v>20</v>
      </c>
      <c r="I16" s="321">
        <f>'2 Introduc. Datos'!E43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326"/>
      <c r="C21" s="326"/>
      <c r="D21" s="28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305" t="str">
        <f>IF('3 Observaciones'!C23=0,"",'3 Observaciones'!C23)</f>
        <v/>
      </c>
      <c r="F21" s="305"/>
      <c r="G21" s="305"/>
      <c r="H21" s="305"/>
      <c r="I21" s="29">
        <f>'2 Introduc. Datos'!G43</f>
        <v>0</v>
      </c>
      <c r="J21" s="29">
        <f>'2 Introduc. Datos'!H43</f>
        <v>0</v>
      </c>
      <c r="K21" s="29">
        <f>'2 Introduc. Datos'!I43</f>
        <v>0</v>
      </c>
      <c r="L21" s="105" t="e">
        <f>(I21+J21+K21)/$F$18*D21</f>
        <v>#VALUE!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330"/>
      <c r="C22" s="330"/>
      <c r="D22" s="30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331" t="str">
        <f>IF('3 Observaciones'!D23=0,"",'3 Observaciones'!D23)</f>
        <v/>
      </c>
      <c r="F22" s="331"/>
      <c r="G22" s="331"/>
      <c r="H22" s="331"/>
      <c r="I22" s="31">
        <f>'2 Introduc. Datos'!J43</f>
        <v>0</v>
      </c>
      <c r="J22" s="31">
        <f>'2 Introduc. Datos'!K43</f>
        <v>0</v>
      </c>
      <c r="K22" s="31">
        <f>'2 Introduc. Datos'!L43</f>
        <v>0</v>
      </c>
      <c r="L22" s="106" t="e">
        <f t="shared" ref="L22:L30" si="0">(I22+J22+K22)/$F$18*D22</f>
        <v>#VALUE!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326"/>
      <c r="C23" s="326"/>
      <c r="D23" s="28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305" t="str">
        <f>IF('3 Observaciones'!E23=0,"",'3 Observaciones'!E23)</f>
        <v/>
      </c>
      <c r="F23" s="305"/>
      <c r="G23" s="305"/>
      <c r="H23" s="305"/>
      <c r="I23" s="29">
        <f>'2 Introduc. Datos'!M43</f>
        <v>0</v>
      </c>
      <c r="J23" s="29">
        <f>'2 Introduc. Datos'!N43</f>
        <v>0</v>
      </c>
      <c r="K23" s="29">
        <f>'2 Introduc. Datos'!O43</f>
        <v>0</v>
      </c>
      <c r="L23" s="105" t="e">
        <f t="shared" si="0"/>
        <v>#VALUE!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330"/>
      <c r="C24" s="330"/>
      <c r="D24" s="30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331" t="str">
        <f>IF('3 Observaciones'!F23=0,"",'3 Observaciones'!F23)</f>
        <v/>
      </c>
      <c r="F24" s="331"/>
      <c r="G24" s="331"/>
      <c r="H24" s="331"/>
      <c r="I24" s="31">
        <f>'2 Introduc. Datos'!P43</f>
        <v>0</v>
      </c>
      <c r="J24" s="31">
        <f>'2 Introduc. Datos'!Q43</f>
        <v>0</v>
      </c>
      <c r="K24" s="31">
        <f>'2 Introduc. Datos'!R43</f>
        <v>0</v>
      </c>
      <c r="L24" s="106" t="e">
        <f t="shared" si="0"/>
        <v>#VALUE!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326"/>
      <c r="C25" s="326"/>
      <c r="D25" s="28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305" t="str">
        <f>IF('3 Observaciones'!G23=0,"",'3 Observaciones'!G23)</f>
        <v/>
      </c>
      <c r="F25" s="305"/>
      <c r="G25" s="305"/>
      <c r="H25" s="305"/>
      <c r="I25" s="29">
        <f>'2 Introduc. Datos'!S43</f>
        <v>0</v>
      </c>
      <c r="J25" s="29">
        <f>'2 Introduc. Datos'!T43</f>
        <v>0</v>
      </c>
      <c r="K25" s="29">
        <f>'2 Introduc. Datos'!U43</f>
        <v>0</v>
      </c>
      <c r="L25" s="105" t="e">
        <f t="shared" si="0"/>
        <v>#VALUE!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330"/>
      <c r="C26" s="330"/>
      <c r="D26" s="30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331" t="str">
        <f>IF('3 Observaciones'!H23=0,"",'3 Observaciones'!H23)</f>
        <v/>
      </c>
      <c r="F26" s="331"/>
      <c r="G26" s="331"/>
      <c r="H26" s="331"/>
      <c r="I26" s="31">
        <f>'2 Introduc. Datos'!V43</f>
        <v>0</v>
      </c>
      <c r="J26" s="31">
        <f>'2 Introduc. Datos'!W43</f>
        <v>0</v>
      </c>
      <c r="K26" s="31">
        <f>'2 Introduc. Datos'!X43</f>
        <v>0</v>
      </c>
      <c r="L26" s="106" t="e">
        <f t="shared" si="0"/>
        <v>#VALUE!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326"/>
      <c r="C27" s="326"/>
      <c r="D27" s="28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305" t="str">
        <f>IF('3 Observaciones'!I23=0,"",'3 Observaciones'!I23)</f>
        <v/>
      </c>
      <c r="F27" s="305"/>
      <c r="G27" s="305"/>
      <c r="H27" s="305"/>
      <c r="I27" s="29">
        <f>'2 Introduc. Datos'!Y43</f>
        <v>0</v>
      </c>
      <c r="J27" s="29">
        <f>'2 Introduc. Datos'!Z43</f>
        <v>0</v>
      </c>
      <c r="K27" s="29">
        <f>'2 Introduc. Datos'!AA43</f>
        <v>0</v>
      </c>
      <c r="L27" s="105" t="e">
        <f t="shared" si="0"/>
        <v>#VALUE!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330"/>
      <c r="C28" s="330"/>
      <c r="D28" s="30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331" t="str">
        <f>IF('3 Observaciones'!J23=0,"",'3 Observaciones'!J23)</f>
        <v/>
      </c>
      <c r="F28" s="331"/>
      <c r="G28" s="331"/>
      <c r="H28" s="331"/>
      <c r="I28" s="31">
        <f>'2 Introduc. Datos'!AB43</f>
        <v>0</v>
      </c>
      <c r="J28" s="31">
        <f>'2 Introduc. Datos'!AC43</f>
        <v>0</v>
      </c>
      <c r="K28" s="31">
        <f>'2 Introduc. Datos'!AD43</f>
        <v>0</v>
      </c>
      <c r="L28" s="106" t="e">
        <f t="shared" si="0"/>
        <v>#VALUE!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326"/>
      <c r="C29" s="326"/>
      <c r="D29" s="28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305" t="str">
        <f>IF('3 Observaciones'!K23=0,"",'3 Observaciones'!K23)</f>
        <v/>
      </c>
      <c r="F29" s="305"/>
      <c r="G29" s="305"/>
      <c r="H29" s="305"/>
      <c r="I29" s="29">
        <f>'2 Introduc. Datos'!AE43</f>
        <v>0</v>
      </c>
      <c r="J29" s="29">
        <f>'2 Introduc. Datos'!AF43</f>
        <v>0</v>
      </c>
      <c r="K29" s="29">
        <f>'2 Introduc. Datos'!AG43</f>
        <v>0</v>
      </c>
      <c r="L29" s="105" t="e">
        <f t="shared" si="0"/>
        <v>#VALUE!</v>
      </c>
    </row>
    <row r="30" spans="1:12" s="4" customFormat="1" ht="18" customHeight="1" x14ac:dyDescent="0.2">
      <c r="A30" s="329" t="str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ERROR</v>
      </c>
      <c r="B30" s="330"/>
      <c r="C30" s="330"/>
      <c r="D30" s="30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340" t="str">
        <f>IF('3 Observaciones'!M23=0,"",'3 Observaciones'!M23)</f>
        <v/>
      </c>
      <c r="F30" s="331"/>
      <c r="G30" s="331"/>
      <c r="H30" s="341"/>
      <c r="I30" s="241">
        <f>'2 Introduc. Datos'!AH43</f>
        <v>0</v>
      </c>
      <c r="J30" s="241">
        <f>'2 Introduc. Datos'!AI43</f>
        <v>0</v>
      </c>
      <c r="K30" s="241">
        <f>'2 Introduc. Datos'!AJ43</f>
        <v>0</v>
      </c>
      <c r="L30" s="106" t="e">
        <f t="shared" si="0"/>
        <v>#VALUE!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 t="e">
        <f>L21+L22+L23+L24+L25+L26+L27+L28+L29+L30+L31</f>
        <v>#VALUE!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e">
        <f>VLOOKUP(F5,I41:J46,2,FALSE)</f>
        <v>#N/A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6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64" priority="3" stopIfTrue="1">
      <formula>IF(AND(OR(F18=1,F18=2,F18=3),I21=""),TRUE(),FALSE())</formula>
    </cfRule>
  </conditionalFormatting>
  <conditionalFormatting sqref="I22:K22">
    <cfRule type="expression" dxfId="63" priority="4" stopIfTrue="1">
      <formula>IF(AND(OR(F18=1,F18=2,F18=3),I22=""),TRUE(),FALSE())</formula>
    </cfRule>
  </conditionalFormatting>
  <conditionalFormatting sqref="I23:K23">
    <cfRule type="expression" dxfId="62" priority="5" stopIfTrue="1">
      <formula>IF(AND(OR(F18=1,F18=2,F18=3),I23=""),TRUE(),FALSE())</formula>
    </cfRule>
  </conditionalFormatting>
  <conditionalFormatting sqref="I24:K24">
    <cfRule type="expression" dxfId="61" priority="6" stopIfTrue="1">
      <formula>IF(AND(OR(F18=1,F18=2,F18=3),I24=""),TRUE(),FALSE())</formula>
    </cfRule>
  </conditionalFormatting>
  <conditionalFormatting sqref="I25:K25">
    <cfRule type="expression" dxfId="60" priority="7" stopIfTrue="1">
      <formula>IF(AND(OR(F18=1,F18=2,F18=3),I25=""),TRUE(),FALSE())</formula>
    </cfRule>
  </conditionalFormatting>
  <conditionalFormatting sqref="I26:K26">
    <cfRule type="expression" dxfId="59" priority="8" stopIfTrue="1">
      <formula>IF(AND(OR(F18=1,F18=2,F18=3),I26=""),TRUE(),FALSE())</formula>
    </cfRule>
  </conditionalFormatting>
  <conditionalFormatting sqref="I27:K27">
    <cfRule type="expression" dxfId="58" priority="9" stopIfTrue="1">
      <formula>IF(AND(OR(F18=1,F18=2,F18=3),I27=""),TRUE(),FALSE())</formula>
    </cfRule>
  </conditionalFormatting>
  <conditionalFormatting sqref="I28:K28">
    <cfRule type="expression" dxfId="57" priority="10" stopIfTrue="1">
      <formula>IF(AND(OR(F18=1,F18=2,F18=3),I28=""),TRUE(),FALSE())</formula>
    </cfRule>
  </conditionalFormatting>
  <conditionalFormatting sqref="I29:K29">
    <cfRule type="expression" dxfId="56" priority="11" stopIfTrue="1">
      <formula>IF(AND(OR(F18=1,F18=2,F18=3),I29=""),TRUE(),FALSE())</formula>
    </cfRule>
  </conditionalFormatting>
  <conditionalFormatting sqref="I30:K31">
    <cfRule type="expression" dxfId="55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54" priority="13" stopIfTrue="1" operator="equal">
      <formula>""</formula>
    </cfRule>
  </conditionalFormatting>
  <conditionalFormatting sqref="I31:K31">
    <cfRule type="expression" dxfId="53" priority="2" stopIfTrue="1">
      <formula>IF(AND(OR(F19=1,F19=2,F19=3),I31=""),TRUE(),FALSE())</formula>
    </cfRule>
  </conditionalFormatting>
  <conditionalFormatting sqref="I31:K31">
    <cfRule type="expression" dxfId="52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8" right="0.75" top="1" bottom="1" header="0" footer="0"/>
  <pageSetup paperSize="9" scale="81" orientation="landscape" horizont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8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>
        <f>'2 Introduc. Datos'!F44</f>
        <v>0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Datos'!B44</f>
        <v>0</v>
      </c>
      <c r="D12" s="319"/>
      <c r="E12" s="319"/>
      <c r="F12" s="319"/>
      <c r="G12" s="19"/>
      <c r="H12" s="20" t="s">
        <v>19</v>
      </c>
      <c r="I12" s="321">
        <f>'2 Introduc. Datos'!A44</f>
        <v>22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Datos'!C44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Datos'!D44</f>
        <v>0</v>
      </c>
      <c r="D16" s="319"/>
      <c r="E16" s="319"/>
      <c r="F16" s="319"/>
      <c r="G16" s="19"/>
      <c r="H16" s="20" t="s">
        <v>20</v>
      </c>
      <c r="I16" s="321">
        <f>'2 Introduc. Datos'!E44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326"/>
      <c r="C21" s="326"/>
      <c r="D21" s="28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305" t="str">
        <f>IF('3 Observaciones'!C25=0,"",'3 Observaciones'!C25)</f>
        <v/>
      </c>
      <c r="F21" s="305"/>
      <c r="G21" s="305"/>
      <c r="H21" s="305"/>
      <c r="I21" s="29">
        <f>'2 Introduc. Datos'!G44</f>
        <v>0</v>
      </c>
      <c r="J21" s="29">
        <f>'2 Introduc. Datos'!H44</f>
        <v>0</v>
      </c>
      <c r="K21" s="29">
        <f>'2 Introduc. Datos'!I44</f>
        <v>0</v>
      </c>
      <c r="L21" s="105" t="e">
        <f>(I21+J21+K21)/$F$18*D21</f>
        <v>#VALUE!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330"/>
      <c r="C22" s="330"/>
      <c r="D22" s="30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331" t="str">
        <f>IF('3 Observaciones'!D25=0,"",'3 Observaciones'!D25)</f>
        <v/>
      </c>
      <c r="F22" s="331"/>
      <c r="G22" s="331"/>
      <c r="H22" s="331"/>
      <c r="I22" s="31">
        <f>'2 Introduc. Datos'!J44</f>
        <v>0</v>
      </c>
      <c r="J22" s="31">
        <f>'2 Introduc. Datos'!K44</f>
        <v>0</v>
      </c>
      <c r="K22" s="31">
        <f>'2 Introduc. Datos'!L44</f>
        <v>0</v>
      </c>
      <c r="L22" s="106" t="e">
        <f t="shared" ref="L22:L30" si="0">(I22+J22+K22)/$F$18*D22</f>
        <v>#VALUE!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326"/>
      <c r="C23" s="326"/>
      <c r="D23" s="28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305" t="str">
        <f>IF('3 Observaciones'!E25=0,"",'3 Observaciones'!E25)</f>
        <v/>
      </c>
      <c r="F23" s="305"/>
      <c r="G23" s="305"/>
      <c r="H23" s="305"/>
      <c r="I23" s="29">
        <f>'2 Introduc. Datos'!M44</f>
        <v>0</v>
      </c>
      <c r="J23" s="29">
        <f>'2 Introduc. Datos'!N44</f>
        <v>0</v>
      </c>
      <c r="K23" s="29">
        <f>'2 Introduc. Datos'!O44</f>
        <v>0</v>
      </c>
      <c r="L23" s="105" t="e">
        <f t="shared" si="0"/>
        <v>#VALUE!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330"/>
      <c r="C24" s="330"/>
      <c r="D24" s="30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331" t="str">
        <f>IF('3 Observaciones'!F25=0,"",'3 Observaciones'!F25)</f>
        <v/>
      </c>
      <c r="F24" s="331"/>
      <c r="G24" s="331"/>
      <c r="H24" s="331"/>
      <c r="I24" s="31">
        <f>'2 Introduc. Datos'!P44</f>
        <v>0</v>
      </c>
      <c r="J24" s="31">
        <f>'2 Introduc. Datos'!Q44</f>
        <v>0</v>
      </c>
      <c r="K24" s="31">
        <f>'2 Introduc. Datos'!R44</f>
        <v>0</v>
      </c>
      <c r="L24" s="106" t="e">
        <f t="shared" si="0"/>
        <v>#VALUE!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326"/>
      <c r="C25" s="326"/>
      <c r="D25" s="28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305" t="str">
        <f>IF('3 Observaciones'!G25=0,"",'3 Observaciones'!G25)</f>
        <v/>
      </c>
      <c r="F25" s="305"/>
      <c r="G25" s="305"/>
      <c r="H25" s="305"/>
      <c r="I25" s="29">
        <f>'2 Introduc. Datos'!S44</f>
        <v>0</v>
      </c>
      <c r="J25" s="29">
        <f>'2 Introduc. Datos'!T44</f>
        <v>0</v>
      </c>
      <c r="K25" s="29">
        <f>'2 Introduc. Datos'!U44</f>
        <v>0</v>
      </c>
      <c r="L25" s="105" t="e">
        <f t="shared" si="0"/>
        <v>#VALUE!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330"/>
      <c r="C26" s="330"/>
      <c r="D26" s="30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331" t="str">
        <f>IF('3 Observaciones'!H25=0,"",'3 Observaciones'!H25)</f>
        <v/>
      </c>
      <c r="F26" s="331"/>
      <c r="G26" s="331"/>
      <c r="H26" s="331"/>
      <c r="I26" s="31">
        <f>'2 Introduc. Datos'!V44</f>
        <v>0</v>
      </c>
      <c r="J26" s="31">
        <f>'2 Introduc. Datos'!W44</f>
        <v>0</v>
      </c>
      <c r="K26" s="31">
        <f>'2 Introduc. Datos'!X44</f>
        <v>0</v>
      </c>
      <c r="L26" s="106" t="e">
        <f t="shared" si="0"/>
        <v>#VALUE!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326"/>
      <c r="C27" s="326"/>
      <c r="D27" s="28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305" t="str">
        <f>IF('3 Observaciones'!I25=0,"",'3 Observaciones'!I25)</f>
        <v/>
      </c>
      <c r="F27" s="305"/>
      <c r="G27" s="305"/>
      <c r="H27" s="305"/>
      <c r="I27" s="29">
        <f>'2 Introduc. Datos'!Y44</f>
        <v>0</v>
      </c>
      <c r="J27" s="29">
        <f>'2 Introduc. Datos'!Z44</f>
        <v>0</v>
      </c>
      <c r="K27" s="29">
        <f>'2 Introduc. Datos'!AA44</f>
        <v>0</v>
      </c>
      <c r="L27" s="105" t="e">
        <f t="shared" si="0"/>
        <v>#VALUE!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330"/>
      <c r="C28" s="330"/>
      <c r="D28" s="30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331" t="str">
        <f>IF('3 Observaciones'!J25=0,"",'3 Observaciones'!J25)</f>
        <v/>
      </c>
      <c r="F28" s="331"/>
      <c r="G28" s="331"/>
      <c r="H28" s="331"/>
      <c r="I28" s="31">
        <f>'2 Introduc. Datos'!AB44</f>
        <v>0</v>
      </c>
      <c r="J28" s="31">
        <f>'2 Introduc. Datos'!AC44</f>
        <v>0</v>
      </c>
      <c r="K28" s="31">
        <f>'2 Introduc. Datos'!AD44</f>
        <v>0</v>
      </c>
      <c r="L28" s="106" t="e">
        <f t="shared" si="0"/>
        <v>#VALUE!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326"/>
      <c r="C29" s="326"/>
      <c r="D29" s="28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305" t="str">
        <f>IF('3 Observaciones'!K25=0,"",'3 Observaciones'!K25)</f>
        <v/>
      </c>
      <c r="F29" s="305"/>
      <c r="G29" s="305"/>
      <c r="H29" s="305"/>
      <c r="I29" s="29">
        <f>'2 Introduc. Datos'!AE44</f>
        <v>0</v>
      </c>
      <c r="J29" s="29">
        <f>'2 Introduc. Datos'!AF44</f>
        <v>0</v>
      </c>
      <c r="K29" s="29">
        <f>'2 Introduc. Datos'!AG44</f>
        <v>0</v>
      </c>
      <c r="L29" s="105" t="e">
        <f t="shared" si="0"/>
        <v>#VALUE!</v>
      </c>
    </row>
    <row r="30" spans="1:12" s="4" customFormat="1" ht="18" customHeight="1" x14ac:dyDescent="0.2">
      <c r="A30" s="329" t="str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ERROR</v>
      </c>
      <c r="B30" s="330"/>
      <c r="C30" s="330"/>
      <c r="D30" s="30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340" t="str">
        <f>IF('3 Observaciones'!M25=0,"",'3 Observaciones'!M25)</f>
        <v/>
      </c>
      <c r="F30" s="331"/>
      <c r="G30" s="331"/>
      <c r="H30" s="341"/>
      <c r="I30" s="241">
        <f>'2 Introduc. Datos'!AH44</f>
        <v>0</v>
      </c>
      <c r="J30" s="241">
        <f>'2 Introduc. Datos'!AI44</f>
        <v>0</v>
      </c>
      <c r="K30" s="241">
        <f>'2 Introduc. Datos'!AJ44</f>
        <v>0</v>
      </c>
      <c r="L30" s="106" t="e">
        <f t="shared" si="0"/>
        <v>#VALUE!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 t="e">
        <f>L21+L22+L23+L24+L25+L26+L27+L28+L29+L30+L31</f>
        <v>#VALUE!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e">
        <f>VLOOKUP(F5,I41:J46,2,FALSE)</f>
        <v>#N/A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6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  <mergeCell ref="E23:H23"/>
    <mergeCell ref="E24:H24"/>
    <mergeCell ref="E26:H26"/>
    <mergeCell ref="E27:H27"/>
    <mergeCell ref="A28:C28"/>
    <mergeCell ref="A1:B6"/>
    <mergeCell ref="C1:L2"/>
    <mergeCell ref="E3:J4"/>
    <mergeCell ref="F5:I6"/>
    <mergeCell ref="C12:F12"/>
    <mergeCell ref="I8:L8"/>
    <mergeCell ref="I12:L12"/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</mergeCells>
  <phoneticPr fontId="0" type="noConversion"/>
  <conditionalFormatting sqref="I21:K21">
    <cfRule type="expression" dxfId="51" priority="3" stopIfTrue="1">
      <formula>IF(AND(OR(F18=1,F18=2,F18=3),I21=""),TRUE(),FALSE())</formula>
    </cfRule>
  </conditionalFormatting>
  <conditionalFormatting sqref="I22:K22">
    <cfRule type="expression" dxfId="50" priority="4" stopIfTrue="1">
      <formula>IF(AND(OR(F18=1,F18=2,F18=3),I22=""),TRUE(),FALSE())</formula>
    </cfRule>
  </conditionalFormatting>
  <conditionalFormatting sqref="I23:K23">
    <cfRule type="expression" dxfId="49" priority="5" stopIfTrue="1">
      <formula>IF(AND(OR(F18=1,F18=2,F18=3),I23=""),TRUE(),FALSE())</formula>
    </cfRule>
  </conditionalFormatting>
  <conditionalFormatting sqref="I24:K24">
    <cfRule type="expression" dxfId="48" priority="6" stopIfTrue="1">
      <formula>IF(AND(OR(F18=1,F18=2,F18=3),I24=""),TRUE(),FALSE())</formula>
    </cfRule>
  </conditionalFormatting>
  <conditionalFormatting sqref="I25:K25">
    <cfRule type="expression" dxfId="47" priority="7" stopIfTrue="1">
      <formula>IF(AND(OR(F18=1,F18=2,F18=3),I25=""),TRUE(),FALSE())</formula>
    </cfRule>
  </conditionalFormatting>
  <conditionalFormatting sqref="I26:K26">
    <cfRule type="expression" dxfId="46" priority="8" stopIfTrue="1">
      <formula>IF(AND(OR(F18=1,F18=2,F18=3),I26=""),TRUE(),FALSE())</formula>
    </cfRule>
  </conditionalFormatting>
  <conditionalFormatting sqref="I27:K27">
    <cfRule type="expression" dxfId="45" priority="9" stopIfTrue="1">
      <formula>IF(AND(OR(F18=1,F18=2,F18=3),I27=""),TRUE(),FALSE())</formula>
    </cfRule>
  </conditionalFormatting>
  <conditionalFormatting sqref="I28:K28">
    <cfRule type="expression" dxfId="44" priority="10" stopIfTrue="1">
      <formula>IF(AND(OR(F18=1,F18=2,F18=3),I28=""),TRUE(),FALSE())</formula>
    </cfRule>
  </conditionalFormatting>
  <conditionalFormatting sqref="I29:K29">
    <cfRule type="expression" dxfId="43" priority="11" stopIfTrue="1">
      <formula>IF(AND(OR(F18=1,F18=2,F18=3),I29=""),TRUE(),FALSE())</formula>
    </cfRule>
  </conditionalFormatting>
  <conditionalFormatting sqref="I30:K31">
    <cfRule type="expression" dxfId="42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41" priority="13" stopIfTrue="1" operator="equal">
      <formula>""</formula>
    </cfRule>
  </conditionalFormatting>
  <conditionalFormatting sqref="I31:K31">
    <cfRule type="expression" dxfId="40" priority="2" stopIfTrue="1">
      <formula>IF(AND(OR(F19=1,F19=2,F19=3),I31=""),TRUE(),FALSE())</formula>
    </cfRule>
  </conditionalFormatting>
  <conditionalFormatting sqref="I31:K31">
    <cfRule type="expression" dxfId="39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6" right="0.75" top="1" bottom="1" header="0" footer="0"/>
  <pageSetup paperSize="9" scale="81" orientation="landscape" horizont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31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42578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>
        <f>'2 Introduc. Datos'!F45</f>
        <v>0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Datos'!B45</f>
        <v>0</v>
      </c>
      <c r="D12" s="319"/>
      <c r="E12" s="319"/>
      <c r="F12" s="319"/>
      <c r="G12" s="19"/>
      <c r="H12" s="20" t="s">
        <v>19</v>
      </c>
      <c r="I12" s="321">
        <f>'2 Introduc. Datos'!A45</f>
        <v>23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Datos'!C45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Datos'!D45</f>
        <v>0</v>
      </c>
      <c r="D16" s="319"/>
      <c r="E16" s="319"/>
      <c r="F16" s="319"/>
      <c r="G16" s="19"/>
      <c r="H16" s="20" t="s">
        <v>20</v>
      </c>
      <c r="I16" s="321">
        <f>'2 Introduc. Datos'!E45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326"/>
      <c r="C21" s="326"/>
      <c r="D21" s="28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305" t="str">
        <f>IF('3 Observaciones'!C26=0,"",'3 Observaciones'!C26)</f>
        <v/>
      </c>
      <c r="F21" s="305"/>
      <c r="G21" s="305"/>
      <c r="H21" s="305"/>
      <c r="I21" s="29">
        <f>'2 Introduc. Datos'!G45</f>
        <v>0</v>
      </c>
      <c r="J21" s="29">
        <f>'2 Introduc. Datos'!H45</f>
        <v>0</v>
      </c>
      <c r="K21" s="29">
        <f>'2 Introduc. Datos'!I45</f>
        <v>0</v>
      </c>
      <c r="L21" s="105" t="e">
        <f>(I21+J21+K21)/$F$18*D21</f>
        <v>#VALUE!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330"/>
      <c r="C22" s="330"/>
      <c r="D22" s="30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331" t="str">
        <f>IF('3 Observaciones'!D26=0,"",'3 Observaciones'!D26)</f>
        <v/>
      </c>
      <c r="F22" s="331"/>
      <c r="G22" s="331"/>
      <c r="H22" s="331"/>
      <c r="I22" s="31">
        <f>'2 Introduc. Datos'!J45</f>
        <v>0</v>
      </c>
      <c r="J22" s="31">
        <f>'2 Introduc. Datos'!K45</f>
        <v>0</v>
      </c>
      <c r="K22" s="31">
        <f>'2 Introduc. Datos'!L45</f>
        <v>0</v>
      </c>
      <c r="L22" s="106" t="e">
        <f t="shared" ref="L22:L29" si="0">(I22+J22+K22)/$F$18*D22</f>
        <v>#VALUE!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326"/>
      <c r="C23" s="326"/>
      <c r="D23" s="28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305" t="str">
        <f>IF('3 Observaciones'!E26=0,"",'3 Observaciones'!E26)</f>
        <v/>
      </c>
      <c r="F23" s="305"/>
      <c r="G23" s="305"/>
      <c r="H23" s="305"/>
      <c r="I23" s="29">
        <f>'2 Introduc. Datos'!M45</f>
        <v>0</v>
      </c>
      <c r="J23" s="29">
        <f>'2 Introduc. Datos'!N45</f>
        <v>0</v>
      </c>
      <c r="K23" s="29">
        <f>'2 Introduc. Datos'!O45</f>
        <v>0</v>
      </c>
      <c r="L23" s="105" t="e">
        <f t="shared" si="0"/>
        <v>#VALUE!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330"/>
      <c r="C24" s="330"/>
      <c r="D24" s="30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331" t="str">
        <f>IF('3 Observaciones'!F26=0,"",'3 Observaciones'!F26)</f>
        <v/>
      </c>
      <c r="F24" s="331"/>
      <c r="G24" s="331"/>
      <c r="H24" s="331"/>
      <c r="I24" s="31">
        <f>'2 Introduc. Datos'!P45</f>
        <v>0</v>
      </c>
      <c r="J24" s="31">
        <f>'2 Introduc. Datos'!Q45</f>
        <v>0</v>
      </c>
      <c r="K24" s="31">
        <f>'2 Introduc. Datos'!R45</f>
        <v>0</v>
      </c>
      <c r="L24" s="106" t="e">
        <f t="shared" si="0"/>
        <v>#VALUE!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326"/>
      <c r="C25" s="326"/>
      <c r="D25" s="28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305" t="str">
        <f>IF('3 Observaciones'!G26=0,"",'3 Observaciones'!G26)</f>
        <v/>
      </c>
      <c r="F25" s="305"/>
      <c r="G25" s="305"/>
      <c r="H25" s="305"/>
      <c r="I25" s="29">
        <f>'2 Introduc. Datos'!S45</f>
        <v>0</v>
      </c>
      <c r="J25" s="29">
        <f>'2 Introduc. Datos'!T45</f>
        <v>0</v>
      </c>
      <c r="K25" s="29">
        <f>'2 Introduc. Datos'!U45</f>
        <v>0</v>
      </c>
      <c r="L25" s="105" t="e">
        <f t="shared" si="0"/>
        <v>#VALUE!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330"/>
      <c r="C26" s="330"/>
      <c r="D26" s="30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331" t="str">
        <f>IF('3 Observaciones'!H26=0,"",'3 Observaciones'!H26)</f>
        <v/>
      </c>
      <c r="F26" s="331"/>
      <c r="G26" s="331"/>
      <c r="H26" s="331"/>
      <c r="I26" s="31">
        <f>'2 Introduc. Datos'!V45</f>
        <v>0</v>
      </c>
      <c r="J26" s="31">
        <f>'2 Introduc. Datos'!W45</f>
        <v>0</v>
      </c>
      <c r="K26" s="31">
        <f>'2 Introduc. Datos'!X45</f>
        <v>0</v>
      </c>
      <c r="L26" s="106" t="e">
        <f t="shared" si="0"/>
        <v>#VALUE!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326"/>
      <c r="C27" s="326"/>
      <c r="D27" s="28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305" t="str">
        <f>IF('3 Observaciones'!I26=0,"",'3 Observaciones'!I26)</f>
        <v/>
      </c>
      <c r="F27" s="305"/>
      <c r="G27" s="305"/>
      <c r="H27" s="305"/>
      <c r="I27" s="29">
        <f>'2 Introduc. Datos'!Y45</f>
        <v>0</v>
      </c>
      <c r="J27" s="29">
        <f>'2 Introduc. Datos'!Z45</f>
        <v>0</v>
      </c>
      <c r="K27" s="29">
        <f>'2 Introduc. Datos'!AA45</f>
        <v>0</v>
      </c>
      <c r="L27" s="105" t="e">
        <f t="shared" si="0"/>
        <v>#VALUE!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330"/>
      <c r="C28" s="330"/>
      <c r="D28" s="30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331" t="str">
        <f>IF('3 Observaciones'!J26=0,"",'3 Observaciones'!J26)</f>
        <v/>
      </c>
      <c r="F28" s="331"/>
      <c r="G28" s="331"/>
      <c r="H28" s="331"/>
      <c r="I28" s="31">
        <f>'2 Introduc. Datos'!AB45</f>
        <v>0</v>
      </c>
      <c r="J28" s="31">
        <f>'2 Introduc. Datos'!AC45</f>
        <v>0</v>
      </c>
      <c r="K28" s="31">
        <f>'2 Introduc. Datos'!AD45</f>
        <v>0</v>
      </c>
      <c r="L28" s="106" t="e">
        <f t="shared" si="0"/>
        <v>#VALUE!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326"/>
      <c r="C29" s="326"/>
      <c r="D29" s="28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305" t="str">
        <f>IF('3 Observaciones'!K26=0,"",'3 Observaciones'!K26)</f>
        <v/>
      </c>
      <c r="F29" s="305"/>
      <c r="G29" s="305"/>
      <c r="H29" s="305"/>
      <c r="I29" s="29">
        <f>'2 Introduc. Datos'!AE45</f>
        <v>0</v>
      </c>
      <c r="J29" s="29">
        <f>'2 Introduc. Datos'!AF45</f>
        <v>0</v>
      </c>
      <c r="K29" s="29">
        <f>'2 Introduc. Datos'!AG45</f>
        <v>0</v>
      </c>
      <c r="L29" s="105" t="e">
        <f t="shared" si="0"/>
        <v>#VALUE!</v>
      </c>
    </row>
    <row r="30" spans="1:12" s="4" customFormat="1" ht="18" customHeight="1" x14ac:dyDescent="0.2">
      <c r="A30" s="329" t="str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ERROR</v>
      </c>
      <c r="B30" s="330"/>
      <c r="C30" s="330"/>
      <c r="D30" s="30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340" t="str">
        <f>IF('3 Observaciones'!M26=0,"",'3 Observaciones'!M26)</f>
        <v/>
      </c>
      <c r="F30" s="331"/>
      <c r="G30" s="331"/>
      <c r="H30" s="341"/>
      <c r="I30" s="241">
        <f>'2 Introduc. Datos'!AH45</f>
        <v>0</v>
      </c>
      <c r="J30" s="241">
        <f>'2 Introduc. Datos'!AI45</f>
        <v>0</v>
      </c>
      <c r="K30" s="241">
        <f>'2 Introduc. Datos'!AJ45</f>
        <v>0</v>
      </c>
      <c r="L30" s="106" t="e">
        <f>(I30+J30+K30)/$F$18*D30</f>
        <v>#VALUE!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 t="e">
        <f>L21+L22+L23+L24+L25+L26+L27+L28+L29+L30+L31</f>
        <v>#VALUE!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e">
        <f>VLOOKUP(F5,I41:J46,2,FALSE)</f>
        <v>#N/A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6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  <mergeCell ref="E23:H23"/>
    <mergeCell ref="E24:H24"/>
    <mergeCell ref="E26:H26"/>
    <mergeCell ref="E27:H27"/>
    <mergeCell ref="A28:C28"/>
    <mergeCell ref="A1:B6"/>
    <mergeCell ref="C1:L2"/>
    <mergeCell ref="E3:J4"/>
    <mergeCell ref="F5:I6"/>
    <mergeCell ref="C12:F12"/>
    <mergeCell ref="I8:L8"/>
    <mergeCell ref="I12:L12"/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</mergeCells>
  <phoneticPr fontId="0" type="noConversion"/>
  <conditionalFormatting sqref="I21:K21">
    <cfRule type="expression" dxfId="38" priority="3" stopIfTrue="1">
      <formula>IF(AND(OR(F18=1,F18=2,F18=3),I21=""),TRUE(),FALSE())</formula>
    </cfRule>
  </conditionalFormatting>
  <conditionalFormatting sqref="I22:K22">
    <cfRule type="expression" dxfId="37" priority="4" stopIfTrue="1">
      <formula>IF(AND(OR(F18=1,F18=2,F18=3),I22=""),TRUE(),FALSE())</formula>
    </cfRule>
  </conditionalFormatting>
  <conditionalFormatting sqref="I23:K23">
    <cfRule type="expression" dxfId="36" priority="5" stopIfTrue="1">
      <formula>IF(AND(OR(F18=1,F18=2,F18=3),I23=""),TRUE(),FALSE())</formula>
    </cfRule>
  </conditionalFormatting>
  <conditionalFormatting sqref="I24:K24">
    <cfRule type="expression" dxfId="35" priority="6" stopIfTrue="1">
      <formula>IF(AND(OR(F18=1,F18=2,F18=3),I24=""),TRUE(),FALSE())</formula>
    </cfRule>
  </conditionalFormatting>
  <conditionalFormatting sqref="I25:K25">
    <cfRule type="expression" dxfId="34" priority="7" stopIfTrue="1">
      <formula>IF(AND(OR(F18=1,F18=2,F18=3),I25=""),TRUE(),FALSE())</formula>
    </cfRule>
  </conditionalFormatting>
  <conditionalFormatting sqref="I26:K26">
    <cfRule type="expression" dxfId="33" priority="8" stopIfTrue="1">
      <formula>IF(AND(OR(F18=1,F18=2,F18=3),I26=""),TRUE(),FALSE())</formula>
    </cfRule>
  </conditionalFormatting>
  <conditionalFormatting sqref="I27:K27">
    <cfRule type="expression" dxfId="32" priority="9" stopIfTrue="1">
      <formula>IF(AND(OR(F18=1,F18=2,F18=3),I27=""),TRUE(),FALSE())</formula>
    </cfRule>
  </conditionalFormatting>
  <conditionalFormatting sqref="I28:K28">
    <cfRule type="expression" dxfId="31" priority="10" stopIfTrue="1">
      <formula>IF(AND(OR(F18=1,F18=2,F18=3),I28=""),TRUE(),FALSE())</formula>
    </cfRule>
  </conditionalFormatting>
  <conditionalFormatting sqref="I29:K29">
    <cfRule type="expression" dxfId="30" priority="11" stopIfTrue="1">
      <formula>IF(AND(OR(F18=1,F18=2,F18=3),I29=""),TRUE(),FALSE())</formula>
    </cfRule>
  </conditionalFormatting>
  <conditionalFormatting sqref="I30:K31">
    <cfRule type="expression" dxfId="29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28" priority="13" stopIfTrue="1" operator="equal">
      <formula>""</formula>
    </cfRule>
  </conditionalFormatting>
  <conditionalFormatting sqref="I31:K31">
    <cfRule type="expression" dxfId="27" priority="2" stopIfTrue="1">
      <formula>IF(AND(OR(F19=1,F19=2,F19=3),I31=""),TRUE(),FALSE())</formula>
    </cfRule>
  </conditionalFormatting>
  <conditionalFormatting sqref="I31:K31">
    <cfRule type="expression" dxfId="26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5" right="0.75" top="1" bottom="1" header="0" footer="0"/>
  <pageSetup paperSize="9" scale="81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3:M30"/>
  <sheetViews>
    <sheetView zoomScale="75" workbookViewId="0">
      <pane xSplit="2" ySplit="3" topLeftCell="C4" activePane="bottomRight" state="frozen"/>
      <selection activeCell="V27" sqref="V27"/>
      <selection pane="topRight" activeCell="V27" sqref="V27"/>
      <selection pane="bottomLeft" activeCell="V27" sqref="V27"/>
      <selection pane="bottomRight" activeCell="B37" sqref="B37"/>
    </sheetView>
  </sheetViews>
  <sheetFormatPr baseColWidth="10" defaultColWidth="9.140625" defaultRowHeight="12.75" x14ac:dyDescent="0.2"/>
  <cols>
    <col min="1" max="1" width="11.42578125" style="61" customWidth="1"/>
    <col min="2" max="2" width="43.85546875" style="61" bestFit="1" customWidth="1"/>
    <col min="3" max="13" width="30" style="61" customWidth="1"/>
    <col min="14" max="256" width="11.42578125" style="61" customWidth="1"/>
    <col min="257" max="16384" width="9.140625" style="61"/>
  </cols>
  <sheetData>
    <row r="3" spans="1:13" ht="13.5" thickBot="1" x14ac:dyDescent="0.25">
      <c r="A3" s="58" t="s">
        <v>40</v>
      </c>
      <c r="B3" s="59" t="s">
        <v>37</v>
      </c>
      <c r="C3" s="95" t="s">
        <v>27</v>
      </c>
      <c r="D3" s="95" t="s">
        <v>28</v>
      </c>
      <c r="E3" s="95" t="s">
        <v>29</v>
      </c>
      <c r="F3" s="95" t="s">
        <v>30</v>
      </c>
      <c r="G3" s="95" t="s">
        <v>31</v>
      </c>
      <c r="H3" s="95" t="s">
        <v>32</v>
      </c>
      <c r="I3" s="95" t="s">
        <v>33</v>
      </c>
      <c r="J3" s="95" t="s">
        <v>34</v>
      </c>
      <c r="K3" s="95" t="s">
        <v>35</v>
      </c>
      <c r="L3" s="95" t="s">
        <v>36</v>
      </c>
      <c r="M3" s="95" t="s">
        <v>86</v>
      </c>
    </row>
    <row r="4" spans="1:13" ht="15.75" thickTop="1" x14ac:dyDescent="0.25">
      <c r="A4" s="86">
        <v>1</v>
      </c>
      <c r="B4" s="93">
        <f>'2 Introduc. Datos'!B23</f>
        <v>0</v>
      </c>
      <c r="C4" s="254"/>
      <c r="D4" s="96"/>
      <c r="E4" s="96"/>
      <c r="F4" s="96"/>
      <c r="G4" s="96"/>
      <c r="H4" s="96"/>
      <c r="I4" s="198"/>
      <c r="J4" s="198"/>
      <c r="K4" s="198"/>
      <c r="L4" s="245"/>
      <c r="M4" s="199"/>
    </row>
    <row r="5" spans="1:13" ht="14.25" x14ac:dyDescent="0.2">
      <c r="A5" s="87">
        <v>2</v>
      </c>
      <c r="B5" s="94">
        <f>'2 Introduc. Datos'!B24</f>
        <v>0</v>
      </c>
      <c r="C5" s="97"/>
      <c r="D5" s="98"/>
      <c r="E5" s="98"/>
      <c r="F5" s="98"/>
      <c r="G5" s="98"/>
      <c r="H5" s="98"/>
      <c r="I5" s="200"/>
      <c r="J5" s="200"/>
      <c r="K5" s="200"/>
      <c r="L5" s="246"/>
      <c r="M5" s="201"/>
    </row>
    <row r="6" spans="1:13" ht="15" x14ac:dyDescent="0.25">
      <c r="A6" s="86">
        <v>3</v>
      </c>
      <c r="B6" s="93">
        <f>'2 Introduc. Datos'!B25</f>
        <v>0</v>
      </c>
      <c r="C6" s="99"/>
      <c r="D6" s="100"/>
      <c r="E6" s="100"/>
      <c r="F6" s="100"/>
      <c r="G6" s="100"/>
      <c r="H6" s="100"/>
      <c r="I6" s="202"/>
      <c r="J6" s="202"/>
      <c r="K6" s="202"/>
      <c r="L6" s="247"/>
      <c r="M6" s="203"/>
    </row>
    <row r="7" spans="1:13" ht="14.25" x14ac:dyDescent="0.2">
      <c r="A7" s="87">
        <v>4</v>
      </c>
      <c r="B7" s="94">
        <f>'2 Introduc. Datos'!B26</f>
        <v>0</v>
      </c>
      <c r="C7" s="97"/>
      <c r="D7" s="98"/>
      <c r="E7" s="98"/>
      <c r="F7" s="98"/>
      <c r="G7" s="98"/>
      <c r="H7" s="98"/>
      <c r="I7" s="200"/>
      <c r="J7" s="200"/>
      <c r="K7" s="200"/>
      <c r="L7" s="246"/>
      <c r="M7" s="201"/>
    </row>
    <row r="8" spans="1:13" ht="15" x14ac:dyDescent="0.25">
      <c r="A8" s="86">
        <v>5</v>
      </c>
      <c r="B8" s="93">
        <f>'2 Introduc. Datos'!B27</f>
        <v>0</v>
      </c>
      <c r="C8" s="99"/>
      <c r="D8" s="100"/>
      <c r="E8" s="100"/>
      <c r="F8" s="100"/>
      <c r="G8" s="100"/>
      <c r="H8" s="100"/>
      <c r="I8" s="202"/>
      <c r="J8" s="202"/>
      <c r="K8" s="202"/>
      <c r="L8" s="247"/>
      <c r="M8" s="203"/>
    </row>
    <row r="9" spans="1:13" ht="14.25" x14ac:dyDescent="0.2">
      <c r="A9" s="87">
        <v>6</v>
      </c>
      <c r="B9" s="94">
        <f>'2 Introduc. Datos'!B28</f>
        <v>0</v>
      </c>
      <c r="C9" s="97"/>
      <c r="D9" s="98"/>
      <c r="E9" s="98"/>
      <c r="F9" s="98"/>
      <c r="G9" s="98"/>
      <c r="H9" s="98"/>
      <c r="I9" s="200"/>
      <c r="J9" s="200"/>
      <c r="K9" s="200"/>
      <c r="L9" s="246"/>
      <c r="M9" s="201"/>
    </row>
    <row r="10" spans="1:13" ht="15" x14ac:dyDescent="0.25">
      <c r="A10" s="86">
        <v>7</v>
      </c>
      <c r="B10" s="93">
        <f>'2 Introduc. Datos'!B29</f>
        <v>0</v>
      </c>
      <c r="C10" s="99"/>
      <c r="D10" s="100"/>
      <c r="E10" s="100"/>
      <c r="F10" s="100"/>
      <c r="G10" s="100"/>
      <c r="H10" s="100"/>
      <c r="I10" s="202"/>
      <c r="J10" s="202"/>
      <c r="K10" s="202"/>
      <c r="L10" s="247"/>
      <c r="M10" s="203"/>
    </row>
    <row r="11" spans="1:13" ht="14.25" x14ac:dyDescent="0.2">
      <c r="A11" s="87">
        <v>8</v>
      </c>
      <c r="B11" s="94">
        <f>'2 Introduc. Datos'!B30</f>
        <v>0</v>
      </c>
      <c r="C11" s="97"/>
      <c r="D11" s="98"/>
      <c r="E11" s="98"/>
      <c r="F11" s="98"/>
      <c r="G11" s="98"/>
      <c r="H11" s="98"/>
      <c r="I11" s="200"/>
      <c r="J11" s="200"/>
      <c r="K11" s="200"/>
      <c r="L11" s="246"/>
      <c r="M11" s="201"/>
    </row>
    <row r="12" spans="1:13" ht="15" x14ac:dyDescent="0.25">
      <c r="A12" s="86">
        <v>9</v>
      </c>
      <c r="B12" s="93">
        <f>'2 Introduc. Datos'!B31</f>
        <v>0</v>
      </c>
      <c r="C12" s="99"/>
      <c r="D12" s="100"/>
      <c r="E12" s="100"/>
      <c r="F12" s="100"/>
      <c r="G12" s="100"/>
      <c r="H12" s="100"/>
      <c r="I12" s="202"/>
      <c r="J12" s="202"/>
      <c r="K12" s="202"/>
      <c r="L12" s="247"/>
      <c r="M12" s="203"/>
    </row>
    <row r="13" spans="1:13" ht="14.25" x14ac:dyDescent="0.2">
      <c r="A13" s="87">
        <v>10</v>
      </c>
      <c r="B13" s="94">
        <f>'2 Introduc. Datos'!B32</f>
        <v>0</v>
      </c>
      <c r="C13" s="97"/>
      <c r="D13" s="98"/>
      <c r="E13" s="98"/>
      <c r="F13" s="98"/>
      <c r="G13" s="98"/>
      <c r="H13" s="98"/>
      <c r="I13" s="200"/>
      <c r="J13" s="200"/>
      <c r="K13" s="200"/>
      <c r="L13" s="246"/>
      <c r="M13" s="201"/>
    </row>
    <row r="14" spans="1:13" ht="15" x14ac:dyDescent="0.25">
      <c r="A14" s="86">
        <v>11</v>
      </c>
      <c r="B14" s="93">
        <f>'2 Introduc. Datos'!B33</f>
        <v>0</v>
      </c>
      <c r="C14" s="99"/>
      <c r="D14" s="100"/>
      <c r="E14" s="100"/>
      <c r="F14" s="100"/>
      <c r="G14" s="100"/>
      <c r="H14" s="100"/>
      <c r="I14" s="202"/>
      <c r="J14" s="202"/>
      <c r="K14" s="202"/>
      <c r="L14" s="247"/>
      <c r="M14" s="203"/>
    </row>
    <row r="15" spans="1:13" ht="14.25" x14ac:dyDescent="0.2">
      <c r="A15" s="87">
        <v>12</v>
      </c>
      <c r="B15" s="94">
        <f>'2 Introduc. Datos'!B34</f>
        <v>0</v>
      </c>
      <c r="C15" s="97"/>
      <c r="D15" s="98"/>
      <c r="E15" s="98"/>
      <c r="F15" s="98"/>
      <c r="G15" s="98"/>
      <c r="H15" s="98"/>
      <c r="I15" s="200"/>
      <c r="J15" s="200"/>
      <c r="K15" s="200"/>
      <c r="L15" s="246"/>
      <c r="M15" s="201"/>
    </row>
    <row r="16" spans="1:13" ht="15" x14ac:dyDescent="0.25">
      <c r="A16" s="86">
        <v>13</v>
      </c>
      <c r="B16" s="93">
        <f>'2 Introduc. Datos'!B35</f>
        <v>0</v>
      </c>
      <c r="C16" s="99"/>
      <c r="D16" s="100"/>
      <c r="E16" s="100"/>
      <c r="F16" s="100"/>
      <c r="G16" s="100"/>
      <c r="H16" s="100"/>
      <c r="I16" s="202"/>
      <c r="J16" s="202"/>
      <c r="K16" s="202"/>
      <c r="L16" s="247"/>
      <c r="M16" s="203"/>
    </row>
    <row r="17" spans="1:13" ht="14.25" x14ac:dyDescent="0.2">
      <c r="A17" s="87">
        <v>14</v>
      </c>
      <c r="B17" s="94">
        <f>'2 Introduc. Datos'!B36</f>
        <v>0</v>
      </c>
      <c r="C17" s="97"/>
      <c r="D17" s="98"/>
      <c r="E17" s="98"/>
      <c r="F17" s="98"/>
      <c r="G17" s="98"/>
      <c r="H17" s="98"/>
      <c r="I17" s="200"/>
      <c r="J17" s="200"/>
      <c r="K17" s="200"/>
      <c r="L17" s="246"/>
      <c r="M17" s="201"/>
    </row>
    <row r="18" spans="1:13" ht="15" x14ac:dyDescent="0.25">
      <c r="A18" s="86">
        <v>15</v>
      </c>
      <c r="B18" s="93">
        <f>'2 Introduc. Datos'!B37</f>
        <v>0</v>
      </c>
      <c r="C18" s="99"/>
      <c r="D18" s="100"/>
      <c r="E18" s="100"/>
      <c r="F18" s="100"/>
      <c r="G18" s="100"/>
      <c r="H18" s="100"/>
      <c r="I18" s="202"/>
      <c r="J18" s="202"/>
      <c r="K18" s="202"/>
      <c r="L18" s="247"/>
      <c r="M18" s="203"/>
    </row>
    <row r="19" spans="1:13" ht="14.25" x14ac:dyDescent="0.2">
      <c r="A19" s="87">
        <v>16</v>
      </c>
      <c r="B19" s="94">
        <f>'2 Introduc. Datos'!B38</f>
        <v>0</v>
      </c>
      <c r="C19" s="97"/>
      <c r="D19" s="98"/>
      <c r="E19" s="98"/>
      <c r="F19" s="98"/>
      <c r="G19" s="98"/>
      <c r="H19" s="98"/>
      <c r="I19" s="200"/>
      <c r="J19" s="200"/>
      <c r="K19" s="200"/>
      <c r="L19" s="246"/>
      <c r="M19" s="201"/>
    </row>
    <row r="20" spans="1:13" ht="15" x14ac:dyDescent="0.25">
      <c r="A20" s="86">
        <v>17</v>
      </c>
      <c r="B20" s="93">
        <f>'2 Introduc. Datos'!B39</f>
        <v>0</v>
      </c>
      <c r="C20" s="99"/>
      <c r="D20" s="100"/>
      <c r="E20" s="100"/>
      <c r="F20" s="100"/>
      <c r="G20" s="100"/>
      <c r="H20" s="100"/>
      <c r="I20" s="202"/>
      <c r="J20" s="202"/>
      <c r="K20" s="202"/>
      <c r="L20" s="247"/>
      <c r="M20" s="203"/>
    </row>
    <row r="21" spans="1:13" ht="14.25" x14ac:dyDescent="0.2">
      <c r="A21" s="87">
        <v>18</v>
      </c>
      <c r="B21" s="94">
        <f>'2 Introduc. Datos'!B40</f>
        <v>0</v>
      </c>
      <c r="C21" s="97"/>
      <c r="D21" s="98"/>
      <c r="E21" s="98"/>
      <c r="F21" s="98"/>
      <c r="G21" s="98"/>
      <c r="H21" s="98"/>
      <c r="I21" s="200"/>
      <c r="J21" s="200"/>
      <c r="K21" s="200"/>
      <c r="L21" s="246"/>
      <c r="M21" s="201"/>
    </row>
    <row r="22" spans="1:13" ht="15" x14ac:dyDescent="0.25">
      <c r="A22" s="86">
        <v>19</v>
      </c>
      <c r="B22" s="93">
        <f>'2 Introduc. Datos'!B41</f>
        <v>0</v>
      </c>
      <c r="C22" s="99"/>
      <c r="D22" s="100"/>
      <c r="E22" s="100"/>
      <c r="F22" s="100"/>
      <c r="G22" s="100"/>
      <c r="H22" s="100"/>
      <c r="I22" s="202"/>
      <c r="J22" s="202"/>
      <c r="K22" s="202"/>
      <c r="L22" s="247"/>
      <c r="M22" s="203"/>
    </row>
    <row r="23" spans="1:13" ht="14.25" x14ac:dyDescent="0.2">
      <c r="A23" s="87">
        <v>20</v>
      </c>
      <c r="B23" s="94">
        <f>'2 Introduc. Datos'!B42</f>
        <v>0</v>
      </c>
      <c r="C23" s="97"/>
      <c r="D23" s="98"/>
      <c r="E23" s="98"/>
      <c r="F23" s="98"/>
      <c r="G23" s="98"/>
      <c r="H23" s="98"/>
      <c r="I23" s="200"/>
      <c r="J23" s="200"/>
      <c r="K23" s="200"/>
      <c r="L23" s="246"/>
      <c r="M23" s="201"/>
    </row>
    <row r="24" spans="1:13" ht="15" x14ac:dyDescent="0.25">
      <c r="A24" s="86">
        <v>21</v>
      </c>
      <c r="B24" s="93">
        <f>'2 Introduc. Datos'!B43</f>
        <v>0</v>
      </c>
      <c r="C24" s="99"/>
      <c r="D24" s="100"/>
      <c r="E24" s="100"/>
      <c r="F24" s="100"/>
      <c r="G24" s="100"/>
      <c r="H24" s="100"/>
      <c r="I24" s="202"/>
      <c r="J24" s="202"/>
      <c r="K24" s="202"/>
      <c r="L24" s="247"/>
      <c r="M24" s="203"/>
    </row>
    <row r="25" spans="1:13" ht="14.25" x14ac:dyDescent="0.2">
      <c r="A25" s="87">
        <v>22</v>
      </c>
      <c r="B25" s="94">
        <f>'2 Introduc. Datos'!B44</f>
        <v>0</v>
      </c>
      <c r="C25" s="97"/>
      <c r="D25" s="98"/>
      <c r="E25" s="98"/>
      <c r="F25" s="98"/>
      <c r="G25" s="98"/>
      <c r="H25" s="98"/>
      <c r="I25" s="200"/>
      <c r="J25" s="200"/>
      <c r="K25" s="200"/>
      <c r="L25" s="246"/>
      <c r="M25" s="201"/>
    </row>
    <row r="26" spans="1:13" ht="15" x14ac:dyDescent="0.25">
      <c r="A26" s="86">
        <v>23</v>
      </c>
      <c r="B26" s="93">
        <f>'2 Introduc. Datos'!B45</f>
        <v>0</v>
      </c>
      <c r="C26" s="99"/>
      <c r="D26" s="100"/>
      <c r="E26" s="100"/>
      <c r="F26" s="100"/>
      <c r="G26" s="100"/>
      <c r="H26" s="100"/>
      <c r="I26" s="202"/>
      <c r="J26" s="202"/>
      <c r="K26" s="202"/>
      <c r="L26" s="247"/>
      <c r="M26" s="203"/>
    </row>
    <row r="27" spans="1:13" ht="14.25" x14ac:dyDescent="0.2">
      <c r="A27" s="87">
        <v>24</v>
      </c>
      <c r="B27" s="94">
        <f>'2 Introduc. Datos'!B46</f>
        <v>0</v>
      </c>
      <c r="C27" s="97"/>
      <c r="D27" s="98"/>
      <c r="E27" s="98"/>
      <c r="F27" s="98"/>
      <c r="G27" s="98"/>
      <c r="H27" s="98"/>
      <c r="I27" s="200"/>
      <c r="J27" s="200"/>
      <c r="K27" s="200"/>
      <c r="L27" s="246"/>
      <c r="M27" s="201"/>
    </row>
    <row r="28" spans="1:13" ht="15.75" thickBot="1" x14ac:dyDescent="0.3">
      <c r="A28" s="86">
        <v>25</v>
      </c>
      <c r="B28" s="93">
        <f>'2 Introduc. Datos'!B47</f>
        <v>0</v>
      </c>
      <c r="C28" s="101"/>
      <c r="D28" s="102"/>
      <c r="E28" s="102"/>
      <c r="F28" s="102"/>
      <c r="G28" s="102"/>
      <c r="H28" s="102"/>
      <c r="I28" s="204"/>
      <c r="J28" s="204"/>
      <c r="K28" s="204"/>
      <c r="L28" s="248"/>
      <c r="M28" s="205"/>
    </row>
    <row r="29" spans="1:13" ht="13.5" thickTop="1" x14ac:dyDescent="0.2"/>
    <row r="30" spans="1:13" x14ac:dyDescent="0.2"/>
  </sheetData>
  <phoneticPr fontId="1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5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57031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>
        <f>'2 Introduc. Datos'!F46</f>
        <v>0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Datos'!B46</f>
        <v>0</v>
      </c>
      <c r="D12" s="319"/>
      <c r="E12" s="319"/>
      <c r="F12" s="319"/>
      <c r="G12" s="19"/>
      <c r="H12" s="20" t="s">
        <v>19</v>
      </c>
      <c r="I12" s="321">
        <f>'2 Introduc. Datos'!A46</f>
        <v>24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Datos'!C46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Datos'!D46</f>
        <v>0</v>
      </c>
      <c r="D16" s="319"/>
      <c r="E16" s="319"/>
      <c r="F16" s="319"/>
      <c r="G16" s="19"/>
      <c r="H16" s="20" t="s">
        <v>20</v>
      </c>
      <c r="I16" s="321">
        <f>'2 Introduc. Datos'!E46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326"/>
      <c r="C21" s="326"/>
      <c r="D21" s="28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305" t="str">
        <f>IF('3 Observaciones'!C27=0,"",'3 Observaciones'!C27)</f>
        <v/>
      </c>
      <c r="F21" s="305"/>
      <c r="G21" s="305"/>
      <c r="H21" s="305"/>
      <c r="I21" s="29">
        <f>'2 Introduc. Datos'!G46</f>
        <v>0</v>
      </c>
      <c r="J21" s="29">
        <f>'2 Introduc. Datos'!H46</f>
        <v>0</v>
      </c>
      <c r="K21" s="29">
        <f>'2 Introduc. Datos'!I46</f>
        <v>0</v>
      </c>
      <c r="L21" s="105" t="e">
        <f>(I21+J21+K21)/$F$18*D21</f>
        <v>#VALUE!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330"/>
      <c r="C22" s="330"/>
      <c r="D22" s="30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331" t="str">
        <f>IF('3 Observaciones'!D27=0,"",'3 Observaciones'!D27)</f>
        <v/>
      </c>
      <c r="F22" s="331"/>
      <c r="G22" s="331"/>
      <c r="H22" s="331"/>
      <c r="I22" s="31">
        <f>'2 Introduc. Datos'!J46</f>
        <v>0</v>
      </c>
      <c r="J22" s="31">
        <f>'2 Introduc. Datos'!K46</f>
        <v>0</v>
      </c>
      <c r="K22" s="31">
        <f>'2 Introduc. Datos'!L46</f>
        <v>0</v>
      </c>
      <c r="L22" s="106" t="e">
        <f t="shared" ref="L22:L30" si="0">(I22+J22+K22)/$F$18*D22</f>
        <v>#VALUE!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326"/>
      <c r="C23" s="326"/>
      <c r="D23" s="28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305" t="str">
        <f>IF('3 Observaciones'!E27=0,"",'3 Observaciones'!E27)</f>
        <v/>
      </c>
      <c r="F23" s="305"/>
      <c r="G23" s="305"/>
      <c r="H23" s="305"/>
      <c r="I23" s="29">
        <f>'2 Introduc. Datos'!M46</f>
        <v>0</v>
      </c>
      <c r="J23" s="29">
        <f>'2 Introduc. Datos'!N46</f>
        <v>0</v>
      </c>
      <c r="K23" s="29">
        <f>'2 Introduc. Datos'!O46</f>
        <v>0</v>
      </c>
      <c r="L23" s="105" t="e">
        <f t="shared" si="0"/>
        <v>#VALUE!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330"/>
      <c r="C24" s="330"/>
      <c r="D24" s="30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331" t="str">
        <f>IF('3 Observaciones'!F27=0,"",'3 Observaciones'!F27)</f>
        <v/>
      </c>
      <c r="F24" s="331"/>
      <c r="G24" s="331"/>
      <c r="H24" s="331"/>
      <c r="I24" s="31">
        <f>'2 Introduc. Datos'!P46</f>
        <v>0</v>
      </c>
      <c r="J24" s="31">
        <f>'2 Introduc. Datos'!Q46</f>
        <v>0</v>
      </c>
      <c r="K24" s="31">
        <f>'2 Introduc. Datos'!R46</f>
        <v>0</v>
      </c>
      <c r="L24" s="106" t="e">
        <f t="shared" si="0"/>
        <v>#VALUE!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326"/>
      <c r="C25" s="326"/>
      <c r="D25" s="28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305" t="str">
        <f>IF('3 Observaciones'!G27=0,"",'3 Observaciones'!G27)</f>
        <v/>
      </c>
      <c r="F25" s="305"/>
      <c r="G25" s="305"/>
      <c r="H25" s="305"/>
      <c r="I25" s="29">
        <f>'2 Introduc. Datos'!S46</f>
        <v>0</v>
      </c>
      <c r="J25" s="29">
        <f>'2 Introduc. Datos'!T46</f>
        <v>0</v>
      </c>
      <c r="K25" s="29">
        <f>'2 Introduc. Datos'!U46</f>
        <v>0</v>
      </c>
      <c r="L25" s="105" t="e">
        <f t="shared" si="0"/>
        <v>#VALUE!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330"/>
      <c r="C26" s="330"/>
      <c r="D26" s="30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331" t="str">
        <f>IF('3 Observaciones'!H27=0,"",'3 Observaciones'!H27)</f>
        <v/>
      </c>
      <c r="F26" s="331"/>
      <c r="G26" s="331"/>
      <c r="H26" s="331"/>
      <c r="I26" s="31">
        <f>'2 Introduc. Datos'!V46</f>
        <v>0</v>
      </c>
      <c r="J26" s="31">
        <f>'2 Introduc. Datos'!W46</f>
        <v>0</v>
      </c>
      <c r="K26" s="31">
        <f>'2 Introduc. Datos'!X46</f>
        <v>0</v>
      </c>
      <c r="L26" s="106" t="e">
        <f t="shared" si="0"/>
        <v>#VALUE!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326"/>
      <c r="C27" s="326"/>
      <c r="D27" s="28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305" t="str">
        <f>IF('3 Observaciones'!I27=0,"",'3 Observaciones'!I27)</f>
        <v/>
      </c>
      <c r="F27" s="305"/>
      <c r="G27" s="305"/>
      <c r="H27" s="305"/>
      <c r="I27" s="29">
        <f>'2 Introduc. Datos'!Y46</f>
        <v>0</v>
      </c>
      <c r="J27" s="29">
        <f>'2 Introduc. Datos'!Z46</f>
        <v>0</v>
      </c>
      <c r="K27" s="29">
        <f>'2 Introduc. Datos'!AA46</f>
        <v>0</v>
      </c>
      <c r="L27" s="105" t="e">
        <f t="shared" si="0"/>
        <v>#VALUE!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330"/>
      <c r="C28" s="330"/>
      <c r="D28" s="30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331" t="str">
        <f>IF('3 Observaciones'!J27=0,"",'3 Observaciones'!J27)</f>
        <v/>
      </c>
      <c r="F28" s="331"/>
      <c r="G28" s="331"/>
      <c r="H28" s="331"/>
      <c r="I28" s="31">
        <f>'2 Introduc. Datos'!AB46</f>
        <v>0</v>
      </c>
      <c r="J28" s="31">
        <f>'2 Introduc. Datos'!AC46</f>
        <v>0</v>
      </c>
      <c r="K28" s="31">
        <f>'2 Introduc. Datos'!AD46</f>
        <v>0</v>
      </c>
      <c r="L28" s="106" t="e">
        <f t="shared" si="0"/>
        <v>#VALUE!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326"/>
      <c r="C29" s="326"/>
      <c r="D29" s="28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305" t="str">
        <f>IF('3 Observaciones'!K27=0,"",'3 Observaciones'!K27)</f>
        <v/>
      </c>
      <c r="F29" s="305"/>
      <c r="G29" s="305"/>
      <c r="H29" s="305"/>
      <c r="I29" s="29">
        <f>'2 Introduc. Datos'!AE46</f>
        <v>0</v>
      </c>
      <c r="J29" s="29">
        <f>'2 Introduc. Datos'!AF46</f>
        <v>0</v>
      </c>
      <c r="K29" s="29">
        <f>'2 Introduc. Datos'!AG46</f>
        <v>0</v>
      </c>
      <c r="L29" s="105" t="e">
        <f t="shared" si="0"/>
        <v>#VALUE!</v>
      </c>
    </row>
    <row r="30" spans="1:12" s="4" customFormat="1" ht="18" customHeight="1" x14ac:dyDescent="0.2">
      <c r="A30" s="329" t="str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ERROR</v>
      </c>
      <c r="B30" s="330"/>
      <c r="C30" s="330"/>
      <c r="D30" s="30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340" t="str">
        <f>IF('3 Observaciones'!M27=0,"",'3 Observaciones'!M27)</f>
        <v/>
      </c>
      <c r="F30" s="331"/>
      <c r="G30" s="331"/>
      <c r="H30" s="341"/>
      <c r="I30" s="241">
        <f>'2 Introduc. Datos'!AH46</f>
        <v>0</v>
      </c>
      <c r="J30" s="241">
        <f>'2 Introduc. Datos'!AI46</f>
        <v>0</v>
      </c>
      <c r="K30" s="241">
        <f>'2 Introduc. Datos'!AJ46</f>
        <v>0</v>
      </c>
      <c r="L30" s="106" t="e">
        <f t="shared" si="0"/>
        <v>#VALUE!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 t="e">
        <f>L21+L22+L23+L24+L25+L26+L27+L28+L29+L30+L31</f>
        <v>#VALUE!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e">
        <f>VLOOKUP(F5,I41:J46,2,FALSE)</f>
        <v>#N/A</v>
      </c>
      <c r="K37" s="332"/>
      <c r="L37" s="332"/>
    </row>
    <row r="38" spans="1:12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6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C12:F12"/>
    <mergeCell ref="C8:F8"/>
    <mergeCell ref="E30:H30"/>
    <mergeCell ref="E26:H26"/>
    <mergeCell ref="I12:L12"/>
    <mergeCell ref="E27:H27"/>
    <mergeCell ref="E29:H29"/>
    <mergeCell ref="C10:F10"/>
    <mergeCell ref="A26:C26"/>
    <mergeCell ref="A18:E18"/>
    <mergeCell ref="I16:L16"/>
    <mergeCell ref="C16:F16"/>
    <mergeCell ref="A20:C20"/>
    <mergeCell ref="A22:C22"/>
    <mergeCell ref="A29:C29"/>
    <mergeCell ref="E25:H25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20:H20"/>
    <mergeCell ref="E22:H22"/>
    <mergeCell ref="A28:C28"/>
    <mergeCell ref="E21:H21"/>
    <mergeCell ref="C14:F14"/>
    <mergeCell ref="E23:H23"/>
    <mergeCell ref="E28:H28"/>
    <mergeCell ref="A27:C27"/>
    <mergeCell ref="A24:C24"/>
    <mergeCell ref="A25:C25"/>
    <mergeCell ref="A21:C21"/>
    <mergeCell ref="E24:H24"/>
    <mergeCell ref="A23:C23"/>
  </mergeCells>
  <phoneticPr fontId="0" type="noConversion"/>
  <conditionalFormatting sqref="I21:K21">
    <cfRule type="expression" dxfId="25" priority="3" stopIfTrue="1">
      <formula>IF(AND(OR(F18=1,F18=2,F18=3),I21=""),TRUE(),FALSE())</formula>
    </cfRule>
  </conditionalFormatting>
  <conditionalFormatting sqref="I22:K22">
    <cfRule type="expression" dxfId="24" priority="4" stopIfTrue="1">
      <formula>IF(AND(OR(F18=1,F18=2,F18=3),I22=""),TRUE(),FALSE())</formula>
    </cfRule>
  </conditionalFormatting>
  <conditionalFormatting sqref="I23:K23">
    <cfRule type="expression" dxfId="23" priority="5" stopIfTrue="1">
      <formula>IF(AND(OR(F18=1,F18=2,F18=3),I23=""),TRUE(),FALSE())</formula>
    </cfRule>
  </conditionalFormatting>
  <conditionalFormatting sqref="I24:K24">
    <cfRule type="expression" dxfId="22" priority="6" stopIfTrue="1">
      <formula>IF(AND(OR(F18=1,F18=2,F18=3),I24=""),TRUE(),FALSE())</formula>
    </cfRule>
  </conditionalFormatting>
  <conditionalFormatting sqref="I25:K25">
    <cfRule type="expression" dxfId="21" priority="7" stopIfTrue="1">
      <formula>IF(AND(OR(F18=1,F18=2,F18=3),I25=""),TRUE(),FALSE())</formula>
    </cfRule>
  </conditionalFormatting>
  <conditionalFormatting sqref="I26:K26">
    <cfRule type="expression" dxfId="20" priority="8" stopIfTrue="1">
      <formula>IF(AND(OR(F18=1,F18=2,F18=3),I26=""),TRUE(),FALSE())</formula>
    </cfRule>
  </conditionalFormatting>
  <conditionalFormatting sqref="I27:K27">
    <cfRule type="expression" dxfId="19" priority="9" stopIfTrue="1">
      <formula>IF(AND(OR(F18=1,F18=2,F18=3),I27=""),TRUE(),FALSE())</formula>
    </cfRule>
  </conditionalFormatting>
  <conditionalFormatting sqref="I28:K28">
    <cfRule type="expression" dxfId="18" priority="10" stopIfTrue="1">
      <formula>IF(AND(OR(F18=1,F18=2,F18=3),I28=""),TRUE(),FALSE())</formula>
    </cfRule>
  </conditionalFormatting>
  <conditionalFormatting sqref="I29:K29">
    <cfRule type="expression" dxfId="17" priority="11" stopIfTrue="1">
      <formula>IF(AND(OR(F18=1,F18=2,F18=3),I29=""),TRUE(),FALSE())</formula>
    </cfRule>
  </conditionalFormatting>
  <conditionalFormatting sqref="I30:K31">
    <cfRule type="expression" dxfId="16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15" priority="13" stopIfTrue="1" operator="equal">
      <formula>""</formula>
    </cfRule>
  </conditionalFormatting>
  <conditionalFormatting sqref="I31:K31">
    <cfRule type="expression" dxfId="14" priority="2" stopIfTrue="1">
      <formula>IF(AND(OR(F19=1,F19=2,F19=3),I31=""),TRUE(),FALSE())</formula>
    </cfRule>
  </conditionalFormatting>
  <conditionalFormatting sqref="I31:K31">
    <cfRule type="expression" dxfId="13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6" right="0.75" top="1" bottom="1" header="0" footer="0"/>
  <pageSetup paperSize="9" scale="81" orientation="landscape" horizont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topLeftCell="A28" zoomScale="80" zoomScaleNormal="8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28515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1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>
        <f>'2 Introduc. Datos'!F47</f>
        <v>0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Datos'!B47</f>
        <v>0</v>
      </c>
      <c r="D12" s="319"/>
      <c r="E12" s="319"/>
      <c r="F12" s="319"/>
      <c r="G12" s="19"/>
      <c r="H12" s="20" t="s">
        <v>19</v>
      </c>
      <c r="I12" s="321">
        <f>'2 Introduc. Datos'!A47</f>
        <v>25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Datos'!C47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Datos'!D47</f>
        <v>0</v>
      </c>
      <c r="D16" s="319"/>
      <c r="E16" s="319"/>
      <c r="F16" s="319"/>
      <c r="G16" s="19"/>
      <c r="H16" s="20" t="s">
        <v>20</v>
      </c>
      <c r="I16" s="321">
        <f>'2 Introduc. Datos'!E47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ERROR</v>
      </c>
      <c r="B21" s="326"/>
      <c r="C21" s="326"/>
      <c r="D21" s="28" t="str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ERROR</v>
      </c>
      <c r="E21" s="305" t="str">
        <f>IF('3 Observaciones'!C28=0,"",'3 Observaciones'!C28)</f>
        <v/>
      </c>
      <c r="F21" s="305"/>
      <c r="G21" s="305"/>
      <c r="H21" s="305"/>
      <c r="I21" s="29">
        <f>'2 Introduc. Datos'!G47</f>
        <v>0</v>
      </c>
      <c r="J21" s="29">
        <f>'2 Introduc. Datos'!H47</f>
        <v>0</v>
      </c>
      <c r="K21" s="29">
        <f>'2 Introduc. Datos'!I47</f>
        <v>0</v>
      </c>
      <c r="L21" s="105" t="e">
        <f>(I21+J21+K21)/$F$18*D21</f>
        <v>#VALUE!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ERROR</v>
      </c>
      <c r="B22" s="330"/>
      <c r="C22" s="330"/>
      <c r="D22" s="30" t="str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ERROR</v>
      </c>
      <c r="E22" s="331" t="str">
        <f>IF('3 Observaciones'!D28=0,"",'3 Observaciones'!D28)</f>
        <v/>
      </c>
      <c r="F22" s="331"/>
      <c r="G22" s="331"/>
      <c r="H22" s="331"/>
      <c r="I22" s="31">
        <f>'2 Introduc. Datos'!J47</f>
        <v>0</v>
      </c>
      <c r="J22" s="31">
        <f>'2 Introduc. Datos'!K47</f>
        <v>0</v>
      </c>
      <c r="K22" s="31">
        <f>'2 Introduc. Datos'!L47</f>
        <v>0</v>
      </c>
      <c r="L22" s="106" t="e">
        <f t="shared" ref="L22:L30" si="0">(I22+J22+K22)/$F$18*D22</f>
        <v>#VALUE!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ERROR</v>
      </c>
      <c r="B23" s="326"/>
      <c r="C23" s="326"/>
      <c r="D23" s="28" t="str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ERROR</v>
      </c>
      <c r="E23" s="305" t="str">
        <f>IF('3 Observaciones'!E28=0,"",'3 Observaciones'!E28)</f>
        <v/>
      </c>
      <c r="F23" s="305"/>
      <c r="G23" s="305"/>
      <c r="H23" s="305"/>
      <c r="I23" s="29">
        <f>'2 Introduc. Datos'!M47</f>
        <v>0</v>
      </c>
      <c r="J23" s="29">
        <f>'2 Introduc. Datos'!N47</f>
        <v>0</v>
      </c>
      <c r="K23" s="29">
        <f>'2 Introduc. Datos'!O47</f>
        <v>0</v>
      </c>
      <c r="L23" s="105" t="e">
        <f t="shared" si="0"/>
        <v>#VALUE!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ERROR</v>
      </c>
      <c r="B24" s="330"/>
      <c r="C24" s="330"/>
      <c r="D24" s="30" t="str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ERROR</v>
      </c>
      <c r="E24" s="331" t="str">
        <f>IF('3 Observaciones'!F28=0,"",'3 Observaciones'!F28)</f>
        <v/>
      </c>
      <c r="F24" s="331"/>
      <c r="G24" s="331"/>
      <c r="H24" s="331"/>
      <c r="I24" s="31">
        <f>'2 Introduc. Datos'!P47</f>
        <v>0</v>
      </c>
      <c r="J24" s="31">
        <f>'2 Introduc. Datos'!Q47</f>
        <v>0</v>
      </c>
      <c r="K24" s="31">
        <f>'2 Introduc. Datos'!R47</f>
        <v>0</v>
      </c>
      <c r="L24" s="106" t="e">
        <f t="shared" si="0"/>
        <v>#VALUE!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ERROR</v>
      </c>
      <c r="B25" s="326"/>
      <c r="C25" s="326"/>
      <c r="D25" s="28" t="str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ERROR</v>
      </c>
      <c r="E25" s="305" t="str">
        <f>IF('3 Observaciones'!G28=0,"",'3 Observaciones'!G28)</f>
        <v/>
      </c>
      <c r="F25" s="305"/>
      <c r="G25" s="305"/>
      <c r="H25" s="305"/>
      <c r="I25" s="29">
        <f>'2 Introduc. Datos'!S47</f>
        <v>0</v>
      </c>
      <c r="J25" s="29">
        <f>'2 Introduc. Datos'!T47</f>
        <v>0</v>
      </c>
      <c r="K25" s="29">
        <f>'2 Introduc. Datos'!U47</f>
        <v>0</v>
      </c>
      <c r="L25" s="105" t="e">
        <f t="shared" si="0"/>
        <v>#VALUE!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ERROR</v>
      </c>
      <c r="B26" s="330"/>
      <c r="C26" s="330"/>
      <c r="D26" s="30" t="str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ERROR</v>
      </c>
      <c r="E26" s="331" t="str">
        <f>IF('3 Observaciones'!H28=0,"",'3 Observaciones'!H28)</f>
        <v/>
      </c>
      <c r="F26" s="331"/>
      <c r="G26" s="331"/>
      <c r="H26" s="331"/>
      <c r="I26" s="31">
        <f>'2 Introduc. Datos'!V47</f>
        <v>0</v>
      </c>
      <c r="J26" s="31">
        <f>'2 Introduc. Datos'!W47</f>
        <v>0</v>
      </c>
      <c r="K26" s="31">
        <f>'2 Introduc. Datos'!X47</f>
        <v>0</v>
      </c>
      <c r="L26" s="106" t="e">
        <f t="shared" si="0"/>
        <v>#VALUE!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ERROR</v>
      </c>
      <c r="B27" s="326"/>
      <c r="C27" s="326"/>
      <c r="D27" s="28" t="str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ERROR</v>
      </c>
      <c r="E27" s="305" t="str">
        <f>IF('3 Observaciones'!I28=0,"",'3 Observaciones'!I28)</f>
        <v/>
      </c>
      <c r="F27" s="305"/>
      <c r="G27" s="305"/>
      <c r="H27" s="305"/>
      <c r="I27" s="29">
        <f>'2 Introduc. Datos'!Y47</f>
        <v>0</v>
      </c>
      <c r="J27" s="29">
        <f>'2 Introduc. Datos'!Z47</f>
        <v>0</v>
      </c>
      <c r="K27" s="29">
        <f>'2 Introduc. Datos'!AA47</f>
        <v>0</v>
      </c>
      <c r="L27" s="105" t="e">
        <f t="shared" si="0"/>
        <v>#VALUE!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ERROR</v>
      </c>
      <c r="B28" s="330"/>
      <c r="C28" s="330"/>
      <c r="D28" s="30" t="str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ERROR</v>
      </c>
      <c r="E28" s="331" t="str">
        <f>IF('3 Observaciones'!J28=0,"",'3 Observaciones'!J28)</f>
        <v/>
      </c>
      <c r="F28" s="331"/>
      <c r="G28" s="331"/>
      <c r="H28" s="331"/>
      <c r="I28" s="31">
        <f>'2 Introduc. Datos'!AB47</f>
        <v>0</v>
      </c>
      <c r="J28" s="31">
        <f>'2 Introduc. Datos'!AC47</f>
        <v>0</v>
      </c>
      <c r="K28" s="31">
        <f>'2 Introduc. Datos'!AD47</f>
        <v>0</v>
      </c>
      <c r="L28" s="106" t="e">
        <f t="shared" si="0"/>
        <v>#VALUE!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ERROR</v>
      </c>
      <c r="B29" s="326"/>
      <c r="C29" s="326"/>
      <c r="D29" s="28" t="str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ERROR</v>
      </c>
      <c r="E29" s="305" t="str">
        <f>IF('3 Observaciones'!K28=0,"",'3 Observaciones'!K28)</f>
        <v/>
      </c>
      <c r="F29" s="305"/>
      <c r="G29" s="305"/>
      <c r="H29" s="305"/>
      <c r="I29" s="29">
        <f>'2 Introduc. Datos'!AE47</f>
        <v>0</v>
      </c>
      <c r="J29" s="29">
        <f>'2 Introduc. Datos'!AF47</f>
        <v>0</v>
      </c>
      <c r="K29" s="29">
        <f>'2 Introduc. Datos'!AG47</f>
        <v>0</v>
      </c>
      <c r="L29" s="105" t="e">
        <f t="shared" si="0"/>
        <v>#VALUE!</v>
      </c>
    </row>
    <row r="30" spans="1:12" s="4" customFormat="1" ht="18" customHeight="1" x14ac:dyDescent="0.2">
      <c r="A30" s="329" t="str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ERROR</v>
      </c>
      <c r="B30" s="330"/>
      <c r="C30" s="330"/>
      <c r="D30" s="30" t="str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ERROR</v>
      </c>
      <c r="E30" s="340" t="str">
        <f>IF('3 Observaciones'!M28=0,"",'3 Observaciones'!M28)</f>
        <v/>
      </c>
      <c r="F30" s="331"/>
      <c r="G30" s="331"/>
      <c r="H30" s="341"/>
      <c r="I30" s="241">
        <f>'2 Introduc. Datos'!AH47</f>
        <v>0</v>
      </c>
      <c r="J30" s="241">
        <f>'2 Introduc. Datos'!AI47</f>
        <v>0</v>
      </c>
      <c r="K30" s="241">
        <f>'2 Introduc. Datos'!AJ47</f>
        <v>0</v>
      </c>
      <c r="L30" s="106" t="e">
        <f t="shared" si="0"/>
        <v>#VALUE!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 t="e">
        <f>L21+L22+L23+L24+L25+L26+L27+L28+L29+L30+L31</f>
        <v>#VALUE!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e">
        <f>VLOOKUP(F5,I41:J46,2,FALSE)</f>
        <v>#N/A</v>
      </c>
      <c r="K37" s="332"/>
      <c r="L37" s="33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e">
        <f>IF(L33&lt;192,"NO CLASIFICADO",IF(AND(L33&gt;191.9,L33&lt;224), "BUENO",IF(AND(L33&gt;223.9,L33&lt;256),"MUY BUENO",IF(AND(L33&gt;255.9,L33&lt;320.1),"EXCELENTE","ERROR"))))</f>
        <v>#VALUE!</v>
      </c>
    </row>
    <row r="42" spans="1:12" x14ac:dyDescent="0.2">
      <c r="I42" t="s">
        <v>69</v>
      </c>
      <c r="J42" t="e">
        <f>IF(L33&lt;192,"NO CLASIFICADO",IF(AND(L33&gt;191.9,L33&lt;224), "BUENO",IF(AND(L33&gt;223.9,L33&lt;256),"MUY BUENO",IF(AND(L33&gt;255.9,L33&lt;320.1),"EXCELENTE","ERROR"))))</f>
        <v>#VALUE!</v>
      </c>
    </row>
    <row r="43" spans="1:12" x14ac:dyDescent="0.2">
      <c r="I43" t="s">
        <v>76</v>
      </c>
      <c r="J43" t="e">
        <f>IF(L33&lt;192,"NO CLASIFICADO",IF(AND(L33&gt;191.5,L33&lt;224), "BUENO",IF(AND(L33&gt;223.9,L33&lt;256),"MUY BUENO",IF(AND(L33&gt;255.9,L33&lt;320.1),"EXCELENTE","ERROR"))))</f>
        <v>#VALUE!</v>
      </c>
    </row>
    <row r="44" spans="1:12" x14ac:dyDescent="0.2">
      <c r="I44" s="165" t="s">
        <v>106</v>
      </c>
      <c r="J44" t="e">
        <f>IF(L33&lt;192,"NO CLASIFICADO",IF(AND(L33&gt;191.9,L33&lt;224), "BUENO",IF(AND(L33&gt;223.9,L33&lt;256),"MUY BUENO",IF(AND(L33&gt;255.9,L33&lt;320.1),"EXCELENTE","ERROR"))))</f>
        <v>#VALUE!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  <mergeCell ref="E23:H23"/>
    <mergeCell ref="E24:H24"/>
    <mergeCell ref="E26:H26"/>
    <mergeCell ref="E27:H27"/>
    <mergeCell ref="A28:C28"/>
    <mergeCell ref="A1:B6"/>
    <mergeCell ref="C1:L2"/>
    <mergeCell ref="E3:J4"/>
    <mergeCell ref="F5:I6"/>
    <mergeCell ref="C12:F12"/>
    <mergeCell ref="I8:L8"/>
    <mergeCell ref="I12:L12"/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</mergeCells>
  <phoneticPr fontId="0" type="noConversion"/>
  <conditionalFormatting sqref="I21:K21">
    <cfRule type="expression" dxfId="12" priority="3" stopIfTrue="1">
      <formula>IF(AND(OR(F18=1,F18=2,F18=3),I21=""),TRUE(),FALSE())</formula>
    </cfRule>
  </conditionalFormatting>
  <conditionalFormatting sqref="I22:K22">
    <cfRule type="expression" dxfId="11" priority="4" stopIfTrue="1">
      <formula>IF(AND(OR(F18=1,F18=2,F18=3),I22=""),TRUE(),FALSE())</formula>
    </cfRule>
  </conditionalFormatting>
  <conditionalFormatting sqref="I23:K23">
    <cfRule type="expression" dxfId="10" priority="5" stopIfTrue="1">
      <formula>IF(AND(OR(F18=1,F18=2,F18=3),I23=""),TRUE(),FALSE())</formula>
    </cfRule>
  </conditionalFormatting>
  <conditionalFormatting sqref="I24:K24">
    <cfRule type="expression" dxfId="9" priority="6" stopIfTrue="1">
      <formula>IF(AND(OR(F18=1,F18=2,F18=3),I24=""),TRUE(),FALSE())</formula>
    </cfRule>
  </conditionalFormatting>
  <conditionalFormatting sqref="I25:K25">
    <cfRule type="expression" dxfId="8" priority="7" stopIfTrue="1">
      <formula>IF(AND(OR(F18=1,F18=2,F18=3),I25=""),TRUE(),FALSE())</formula>
    </cfRule>
  </conditionalFormatting>
  <conditionalFormatting sqref="I26:K26">
    <cfRule type="expression" dxfId="7" priority="8" stopIfTrue="1">
      <formula>IF(AND(OR(F18=1,F18=2,F18=3),I26=""),TRUE(),FALSE())</formula>
    </cfRule>
  </conditionalFormatting>
  <conditionalFormatting sqref="I27:K27">
    <cfRule type="expression" dxfId="6" priority="9" stopIfTrue="1">
      <formula>IF(AND(OR(F18=1,F18=2,F18=3),I27=""),TRUE(),FALSE())</formula>
    </cfRule>
  </conditionalFormatting>
  <conditionalFormatting sqref="I28:K28">
    <cfRule type="expression" dxfId="5" priority="10" stopIfTrue="1">
      <formula>IF(AND(OR(F18=1,F18=2,F18=3),I28=""),TRUE(),FALSE())</formula>
    </cfRule>
  </conditionalFormatting>
  <conditionalFormatting sqref="I29:K29">
    <cfRule type="expression" dxfId="4" priority="11" stopIfTrue="1">
      <formula>IF(AND(OR(F18=1,F18=2,F18=3),I29=""),TRUE(),FALSE())</formula>
    </cfRule>
  </conditionalFormatting>
  <conditionalFormatting sqref="I30:K31">
    <cfRule type="expression" dxfId="3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2" priority="13" stopIfTrue="1" operator="equal">
      <formula>""</formula>
    </cfRule>
  </conditionalFormatting>
  <conditionalFormatting sqref="I31:K31">
    <cfRule type="expression" dxfId="1" priority="2" stopIfTrue="1">
      <formula>IF(AND(OR(F19=1,F19=2,F19=3),I31=""),TRUE(),FALSE())</formula>
    </cfRule>
  </conditionalFormatting>
  <conditionalFormatting sqref="I31:K31">
    <cfRule type="expression" dxfId="0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9" right="0.75" top="1" bottom="1" header="0" footer="0"/>
  <pageSetup paperSize="9" scale="81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C26"/>
  <sheetViews>
    <sheetView workbookViewId="0">
      <selection activeCell="B2" sqref="B2"/>
    </sheetView>
  </sheetViews>
  <sheetFormatPr baseColWidth="10" defaultColWidth="9.140625" defaultRowHeight="12.75" x14ac:dyDescent="0.2"/>
  <cols>
    <col min="1" max="1" width="8.5703125" bestFit="1" customWidth="1"/>
    <col min="2" max="2" width="33.140625" bestFit="1" customWidth="1"/>
    <col min="3" max="3" width="27" bestFit="1" customWidth="1"/>
    <col min="4" max="256" width="11.42578125" customWidth="1"/>
  </cols>
  <sheetData>
    <row r="1" spans="1:3" x14ac:dyDescent="0.2">
      <c r="A1" s="1" t="s">
        <v>40</v>
      </c>
      <c r="B1" s="1" t="s">
        <v>48</v>
      </c>
      <c r="C1" s="1" t="s">
        <v>39</v>
      </c>
    </row>
    <row r="2" spans="1:3" x14ac:dyDescent="0.2">
      <c r="A2">
        <f>'2 Introduc. Datos'!A23</f>
        <v>1</v>
      </c>
      <c r="B2">
        <f>'2 Introduc. Datos'!B23</f>
        <v>0</v>
      </c>
      <c r="C2">
        <f>'2 Introduc. Datos'!D23</f>
        <v>0</v>
      </c>
    </row>
    <row r="3" spans="1:3" x14ac:dyDescent="0.2">
      <c r="A3">
        <f>'2 Introduc. Datos'!A24</f>
        <v>2</v>
      </c>
      <c r="B3">
        <f>'2 Introduc. Datos'!B24</f>
        <v>0</v>
      </c>
      <c r="C3">
        <f>'2 Introduc. Datos'!D24</f>
        <v>0</v>
      </c>
    </row>
    <row r="4" spans="1:3" x14ac:dyDescent="0.2">
      <c r="A4">
        <f>'2 Introduc. Datos'!A25</f>
        <v>3</v>
      </c>
      <c r="B4">
        <f>'2 Introduc. Datos'!B25</f>
        <v>0</v>
      </c>
      <c r="C4">
        <f>'2 Introduc. Datos'!D25</f>
        <v>0</v>
      </c>
    </row>
    <row r="5" spans="1:3" x14ac:dyDescent="0.2">
      <c r="A5">
        <f>'2 Introduc. Datos'!A26</f>
        <v>4</v>
      </c>
      <c r="B5">
        <f>'2 Introduc. Datos'!B26</f>
        <v>0</v>
      </c>
      <c r="C5">
        <f>'2 Introduc. Datos'!D26</f>
        <v>0</v>
      </c>
    </row>
    <row r="6" spans="1:3" x14ac:dyDescent="0.2">
      <c r="A6">
        <f>'2 Introduc. Datos'!A27</f>
        <v>5</v>
      </c>
      <c r="B6">
        <f>'2 Introduc. Datos'!B27</f>
        <v>0</v>
      </c>
      <c r="C6">
        <f>'2 Introduc. Datos'!D27</f>
        <v>0</v>
      </c>
    </row>
    <row r="7" spans="1:3" x14ac:dyDescent="0.2">
      <c r="A7">
        <f>'2 Introduc. Datos'!A28</f>
        <v>6</v>
      </c>
      <c r="B7">
        <f>'2 Introduc. Datos'!B28</f>
        <v>0</v>
      </c>
      <c r="C7">
        <f>'2 Introduc. Datos'!D28</f>
        <v>0</v>
      </c>
    </row>
    <row r="8" spans="1:3" x14ac:dyDescent="0.2">
      <c r="A8">
        <f>'2 Introduc. Datos'!A29</f>
        <v>7</v>
      </c>
      <c r="B8">
        <f>'2 Introduc. Datos'!B29</f>
        <v>0</v>
      </c>
      <c r="C8">
        <f>'2 Introduc. Datos'!D29</f>
        <v>0</v>
      </c>
    </row>
    <row r="9" spans="1:3" x14ac:dyDescent="0.2">
      <c r="A9">
        <f>'2 Introduc. Datos'!A30</f>
        <v>8</v>
      </c>
      <c r="B9">
        <f>'2 Introduc. Datos'!B30</f>
        <v>0</v>
      </c>
      <c r="C9">
        <f>'2 Introduc. Datos'!D30</f>
        <v>0</v>
      </c>
    </row>
    <row r="10" spans="1:3" x14ac:dyDescent="0.2">
      <c r="A10">
        <f>'2 Introduc. Datos'!A31</f>
        <v>9</v>
      </c>
      <c r="B10">
        <f>'2 Introduc. Datos'!B31</f>
        <v>0</v>
      </c>
      <c r="C10">
        <f>'2 Introduc. Datos'!D31</f>
        <v>0</v>
      </c>
    </row>
    <row r="11" spans="1:3" x14ac:dyDescent="0.2">
      <c r="A11">
        <f>'2 Introduc. Datos'!A32</f>
        <v>10</v>
      </c>
      <c r="B11">
        <f>'2 Introduc. Datos'!B32</f>
        <v>0</v>
      </c>
      <c r="C11">
        <f>'2 Introduc. Datos'!D32</f>
        <v>0</v>
      </c>
    </row>
    <row r="12" spans="1:3" x14ac:dyDescent="0.2">
      <c r="A12">
        <f>'2 Introduc. Datos'!A33</f>
        <v>11</v>
      </c>
      <c r="B12">
        <f>'2 Introduc. Datos'!B33</f>
        <v>0</v>
      </c>
      <c r="C12">
        <f>'2 Introduc. Datos'!D33</f>
        <v>0</v>
      </c>
    </row>
    <row r="13" spans="1:3" x14ac:dyDescent="0.2">
      <c r="A13">
        <f>'2 Introduc. Datos'!A34</f>
        <v>12</v>
      </c>
      <c r="B13">
        <f>'2 Introduc. Datos'!B34</f>
        <v>0</v>
      </c>
      <c r="C13">
        <f>'2 Introduc. Datos'!D34</f>
        <v>0</v>
      </c>
    </row>
    <row r="14" spans="1:3" x14ac:dyDescent="0.2">
      <c r="A14">
        <f>'2 Introduc. Datos'!A35</f>
        <v>13</v>
      </c>
      <c r="B14">
        <f>'2 Introduc. Datos'!B35</f>
        <v>0</v>
      </c>
      <c r="C14">
        <f>'2 Introduc. Datos'!D35</f>
        <v>0</v>
      </c>
    </row>
    <row r="15" spans="1:3" x14ac:dyDescent="0.2">
      <c r="A15">
        <f>'2 Introduc. Datos'!A36</f>
        <v>14</v>
      </c>
      <c r="B15">
        <f>'2 Introduc. Datos'!B36</f>
        <v>0</v>
      </c>
      <c r="C15">
        <f>'2 Introduc. Datos'!D36</f>
        <v>0</v>
      </c>
    </row>
    <row r="16" spans="1:3" x14ac:dyDescent="0.2">
      <c r="A16">
        <f>'2 Introduc. Datos'!A37</f>
        <v>15</v>
      </c>
      <c r="B16">
        <f>'2 Introduc. Datos'!B37</f>
        <v>0</v>
      </c>
      <c r="C16">
        <f>'2 Introduc. Datos'!D37</f>
        <v>0</v>
      </c>
    </row>
    <row r="17" spans="1:3" x14ac:dyDescent="0.2">
      <c r="A17">
        <f>'2 Introduc. Datos'!A38</f>
        <v>16</v>
      </c>
      <c r="B17">
        <f>'2 Introduc. Datos'!B38</f>
        <v>0</v>
      </c>
      <c r="C17">
        <f>'2 Introduc. Datos'!D38</f>
        <v>0</v>
      </c>
    </row>
    <row r="18" spans="1:3" x14ac:dyDescent="0.2">
      <c r="A18">
        <f>'2 Introduc. Datos'!A39</f>
        <v>17</v>
      </c>
      <c r="B18">
        <f>'2 Introduc. Datos'!B39</f>
        <v>0</v>
      </c>
      <c r="C18">
        <f>'2 Introduc. Datos'!D39</f>
        <v>0</v>
      </c>
    </row>
    <row r="19" spans="1:3" x14ac:dyDescent="0.2">
      <c r="A19">
        <f>'2 Introduc. Datos'!A40</f>
        <v>18</v>
      </c>
      <c r="B19">
        <f>'2 Introduc. Datos'!B40</f>
        <v>0</v>
      </c>
      <c r="C19">
        <f>'2 Introduc. Datos'!D40</f>
        <v>0</v>
      </c>
    </row>
    <row r="20" spans="1:3" x14ac:dyDescent="0.2">
      <c r="A20">
        <f>'2 Introduc. Datos'!A41</f>
        <v>19</v>
      </c>
      <c r="B20">
        <f>'2 Introduc. Datos'!B41</f>
        <v>0</v>
      </c>
      <c r="C20">
        <f>'2 Introduc. Datos'!D41</f>
        <v>0</v>
      </c>
    </row>
    <row r="21" spans="1:3" x14ac:dyDescent="0.2">
      <c r="A21">
        <f>'2 Introduc. Datos'!A42</f>
        <v>20</v>
      </c>
      <c r="B21">
        <f>'2 Introduc. Datos'!B42</f>
        <v>0</v>
      </c>
      <c r="C21">
        <f>'2 Introduc. Datos'!D42</f>
        <v>0</v>
      </c>
    </row>
    <row r="22" spans="1:3" x14ac:dyDescent="0.2">
      <c r="A22">
        <f>'2 Introduc. Datos'!A43</f>
        <v>21</v>
      </c>
      <c r="B22">
        <f>'2 Introduc. Datos'!B43</f>
        <v>0</v>
      </c>
      <c r="C22">
        <f>'2 Introduc. Datos'!D43</f>
        <v>0</v>
      </c>
    </row>
    <row r="23" spans="1:3" x14ac:dyDescent="0.2">
      <c r="A23">
        <f>'2 Introduc. Datos'!A44</f>
        <v>22</v>
      </c>
      <c r="B23">
        <f>'2 Introduc. Datos'!B44</f>
        <v>0</v>
      </c>
      <c r="C23">
        <f>'2 Introduc. Datos'!D44</f>
        <v>0</v>
      </c>
    </row>
    <row r="24" spans="1:3" x14ac:dyDescent="0.2">
      <c r="A24">
        <f>'2 Introduc. Datos'!A45</f>
        <v>23</v>
      </c>
      <c r="B24">
        <f>'2 Introduc. Datos'!B45</f>
        <v>0</v>
      </c>
      <c r="C24">
        <f>'2 Introduc. Datos'!D45</f>
        <v>0</v>
      </c>
    </row>
    <row r="25" spans="1:3" x14ac:dyDescent="0.2">
      <c r="A25">
        <f>'2 Introduc. Datos'!A46</f>
        <v>24</v>
      </c>
      <c r="B25">
        <f>'2 Introduc. Datos'!B46</f>
        <v>0</v>
      </c>
      <c r="C25">
        <f>'2 Introduc. Datos'!D46</f>
        <v>0</v>
      </c>
    </row>
    <row r="26" spans="1:3" x14ac:dyDescent="0.2">
      <c r="A26">
        <f>'2 Introduc. Datos'!A47</f>
        <v>25</v>
      </c>
      <c r="B26">
        <f>'2 Introduc. Datos'!B47</f>
        <v>0</v>
      </c>
      <c r="C26">
        <f>'2 Introduc. Datos'!D47</f>
        <v>0</v>
      </c>
    </row>
  </sheetData>
  <phoneticPr fontId="1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3:L86"/>
  <sheetViews>
    <sheetView workbookViewId="0">
      <selection activeCell="B4" sqref="B4"/>
    </sheetView>
  </sheetViews>
  <sheetFormatPr baseColWidth="10" defaultColWidth="9.140625" defaultRowHeight="12.75" x14ac:dyDescent="0.2"/>
  <cols>
    <col min="1" max="1" width="11.42578125" customWidth="1"/>
    <col min="2" max="2" width="10.5703125" customWidth="1"/>
    <col min="3" max="4" width="21.28515625" bestFit="1" customWidth="1"/>
    <col min="5" max="5" width="18.28515625" customWidth="1"/>
    <col min="6" max="6" width="19.7109375" customWidth="1"/>
    <col min="7" max="7" width="9.85546875" bestFit="1" customWidth="1"/>
    <col min="8" max="8" width="9.85546875" customWidth="1"/>
    <col min="9" max="9" width="11.7109375" bestFit="1" customWidth="1"/>
    <col min="10" max="10" width="12.140625" bestFit="1" customWidth="1"/>
    <col min="11" max="11" width="7" bestFit="1" customWidth="1"/>
    <col min="12" max="12" width="11.5703125" bestFit="1" customWidth="1"/>
    <col min="13" max="13" width="7" bestFit="1" customWidth="1"/>
    <col min="14" max="14" width="11.5703125" bestFit="1" customWidth="1"/>
    <col min="15" max="15" width="7" bestFit="1" customWidth="1"/>
    <col min="16" max="16" width="11.5703125" bestFit="1" customWidth="1"/>
    <col min="17" max="17" width="7" bestFit="1" customWidth="1"/>
    <col min="18" max="18" width="11.5703125" bestFit="1" customWidth="1"/>
    <col min="19" max="19" width="7" bestFit="1" customWidth="1"/>
    <col min="20" max="20" width="11.5703125" bestFit="1" customWidth="1"/>
    <col min="21" max="21" width="7" bestFit="1" customWidth="1"/>
    <col min="22" max="22" width="11.5703125" bestFit="1" customWidth="1"/>
    <col min="23" max="23" width="6.5703125" bestFit="1" customWidth="1"/>
    <col min="24" max="24" width="11.140625" bestFit="1" customWidth="1"/>
    <col min="25" max="25" width="10.5703125" bestFit="1" customWidth="1"/>
    <col min="26" max="256" width="11.42578125" customWidth="1"/>
  </cols>
  <sheetData>
    <row r="3" spans="2:12" ht="13.5" thickBot="1" x14ac:dyDescent="0.25"/>
    <row r="4" spans="2:12" ht="15.75" thickTop="1" x14ac:dyDescent="0.25">
      <c r="B4" s="64" t="s">
        <v>25</v>
      </c>
      <c r="C4" s="65" t="s">
        <v>43</v>
      </c>
      <c r="D4" s="65" t="s">
        <v>37</v>
      </c>
      <c r="E4" s="65" t="s">
        <v>39</v>
      </c>
      <c r="F4" s="65" t="s">
        <v>44</v>
      </c>
      <c r="G4" s="71"/>
      <c r="H4" s="71"/>
      <c r="I4" s="71"/>
      <c r="J4" s="71"/>
      <c r="K4" s="71"/>
      <c r="L4" s="71"/>
    </row>
    <row r="5" spans="2:12" x14ac:dyDescent="0.2">
      <c r="B5" s="72" t="s">
        <v>87</v>
      </c>
      <c r="C5" s="73"/>
      <c r="D5" s="73"/>
      <c r="E5" s="73"/>
      <c r="F5" s="73"/>
      <c r="G5" s="66"/>
      <c r="H5" s="66"/>
      <c r="I5" s="66"/>
      <c r="J5" s="66"/>
      <c r="K5" s="66"/>
      <c r="L5" s="66"/>
    </row>
    <row r="6" spans="2:12" x14ac:dyDescent="0.2">
      <c r="B6" s="74"/>
      <c r="C6" s="113" t="s">
        <v>96</v>
      </c>
      <c r="D6" s="113"/>
      <c r="E6" s="113"/>
      <c r="F6" s="113"/>
      <c r="G6" s="67"/>
      <c r="H6" s="67"/>
      <c r="I6" s="67"/>
      <c r="J6" s="67"/>
      <c r="K6" s="67"/>
      <c r="L6" s="67"/>
    </row>
    <row r="7" spans="2:12" ht="13.5" thickBot="1" x14ac:dyDescent="0.25">
      <c r="B7" s="74"/>
      <c r="C7" s="63"/>
      <c r="D7" s="75" t="s">
        <v>87</v>
      </c>
      <c r="E7" s="63"/>
      <c r="F7" s="63"/>
      <c r="G7" s="68"/>
      <c r="H7" s="68"/>
      <c r="I7" s="68"/>
      <c r="J7" s="68"/>
      <c r="K7" s="68"/>
      <c r="L7" s="68"/>
    </row>
    <row r="8" spans="2:12" ht="13.5" thickTop="1" x14ac:dyDescent="0.2">
      <c r="B8" s="74"/>
      <c r="C8" s="63"/>
      <c r="D8" s="63"/>
      <c r="E8" s="113" t="s">
        <v>87</v>
      </c>
      <c r="F8" s="113"/>
      <c r="G8" s="67"/>
      <c r="H8" s="67"/>
      <c r="I8" s="67"/>
      <c r="J8" s="67"/>
      <c r="K8" s="67"/>
      <c r="L8" s="67"/>
    </row>
    <row r="9" spans="2:12" ht="13.5" thickTop="1" x14ac:dyDescent="0.2">
      <c r="B9" s="74"/>
      <c r="C9" s="63"/>
      <c r="D9" s="63"/>
      <c r="E9" s="63"/>
      <c r="F9" s="76" t="s">
        <v>105</v>
      </c>
      <c r="G9" s="69"/>
      <c r="H9" s="69"/>
      <c r="I9" s="69"/>
      <c r="J9" s="69"/>
      <c r="K9" s="69"/>
      <c r="L9" s="70"/>
    </row>
    <row r="10" spans="2:12" ht="13.5" thickBot="1" x14ac:dyDescent="0.25">
      <c r="B10" s="74"/>
      <c r="C10" s="63"/>
      <c r="D10" s="63"/>
      <c r="E10" s="63"/>
      <c r="F10" s="63"/>
    </row>
    <row r="11" spans="2:12" ht="16.5" thickTop="1" thickBot="1" x14ac:dyDescent="0.3">
      <c r="B11" s="78" t="s">
        <v>88</v>
      </c>
      <c r="C11" s="77"/>
      <c r="D11" s="77"/>
      <c r="E11" s="77"/>
      <c r="F11" s="77"/>
      <c r="G11" s="77"/>
      <c r="H11" s="77"/>
      <c r="I11" s="77"/>
      <c r="J11" s="77"/>
      <c r="K11" s="77"/>
      <c r="L11" s="79"/>
    </row>
    <row r="12" spans="2:12" ht="13.5" thickTop="1" x14ac:dyDescent="0.2"/>
    <row r="13" spans="2:12" ht="13.5" thickBot="1" x14ac:dyDescent="0.25"/>
    <row r="14" spans="2:12" ht="13.5" thickTop="1" x14ac:dyDescent="0.2"/>
    <row r="15" spans="2:12" ht="13.5" thickBot="1" x14ac:dyDescent="0.25"/>
    <row r="16" spans="2:12" ht="13.5" thickTop="1" x14ac:dyDescent="0.2"/>
    <row r="18" ht="13.5" thickBot="1" x14ac:dyDescent="0.25"/>
    <row r="19" ht="13.5" thickTop="1" x14ac:dyDescent="0.2"/>
    <row r="20" ht="13.5" thickTop="1" x14ac:dyDescent="0.2"/>
    <row r="23" ht="13.5" thickBot="1" x14ac:dyDescent="0.25"/>
    <row r="24" ht="13.5" thickTop="1" x14ac:dyDescent="0.2"/>
    <row r="25" ht="13.5" thickBot="1" x14ac:dyDescent="0.25"/>
    <row r="26" ht="13.5" thickTop="1" x14ac:dyDescent="0.2"/>
    <row r="29" ht="13.5" thickBot="1" x14ac:dyDescent="0.25"/>
    <row r="30" ht="13.5" thickTop="1" x14ac:dyDescent="0.2"/>
    <row r="31" ht="13.5" thickTop="1" x14ac:dyDescent="0.2"/>
    <row r="34" ht="13.5" thickBot="1" x14ac:dyDescent="0.25"/>
    <row r="35" ht="13.5" thickTop="1" x14ac:dyDescent="0.2"/>
    <row r="36" ht="13.5" thickBot="1" x14ac:dyDescent="0.25"/>
    <row r="37" ht="13.5" thickTop="1" x14ac:dyDescent="0.2"/>
    <row r="39" ht="13.5" thickBot="1" x14ac:dyDescent="0.25"/>
    <row r="40" ht="13.5" thickTop="1" x14ac:dyDescent="0.2"/>
    <row r="41" ht="13.5" thickTop="1" x14ac:dyDescent="0.2"/>
    <row r="42" ht="13.5" thickTop="1" x14ac:dyDescent="0.2"/>
    <row r="45" ht="13.5" thickBot="1" x14ac:dyDescent="0.25"/>
    <row r="46" ht="13.5" thickTop="1" x14ac:dyDescent="0.2"/>
    <row r="51" ht="13.5" thickBot="1" x14ac:dyDescent="0.25"/>
    <row r="52" ht="13.5" thickTop="1" x14ac:dyDescent="0.2"/>
    <row r="56" ht="13.5" thickBot="1" x14ac:dyDescent="0.25"/>
    <row r="57" ht="13.5" thickTop="1" x14ac:dyDescent="0.2"/>
    <row r="61" ht="13.5" thickBot="1" x14ac:dyDescent="0.25"/>
    <row r="62" ht="13.5" thickTop="1" x14ac:dyDescent="0.2"/>
    <row r="66" ht="13.5" thickBot="1" x14ac:dyDescent="0.25"/>
    <row r="67" ht="13.5" thickTop="1" x14ac:dyDescent="0.2"/>
    <row r="71" ht="13.5" thickBot="1" x14ac:dyDescent="0.25"/>
    <row r="72" ht="13.5" thickTop="1" x14ac:dyDescent="0.2"/>
    <row r="76" ht="13.5" thickBot="1" x14ac:dyDescent="0.25"/>
    <row r="77" ht="13.5" thickTop="1" x14ac:dyDescent="0.2"/>
    <row r="81" ht="13.5" thickBot="1" x14ac:dyDescent="0.25"/>
    <row r="82" ht="13.5" thickTop="1" x14ac:dyDescent="0.2"/>
    <row r="84" ht="13.5" thickBot="1" x14ac:dyDescent="0.25"/>
    <row r="85" ht="14.25" thickTop="1" thickBot="1" x14ac:dyDescent="0.25"/>
    <row r="86" ht="13.5" thickTop="1" x14ac:dyDescent="0.2"/>
  </sheetData>
  <phoneticPr fontId="11" type="noConversion"/>
  <pageMargins left="0.75" right="0.75" top="0.37" bottom="1" header="0.5" footer="0.5"/>
  <pageSetup paperSize="9" scale="55" orientation="landscape" verticalDpi="2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28"/>
  <sheetViews>
    <sheetView zoomScale="73" zoomScaleNormal="73" workbookViewId="0">
      <selection activeCell="B4" sqref="B4"/>
    </sheetView>
  </sheetViews>
  <sheetFormatPr baseColWidth="10" defaultColWidth="9.140625" defaultRowHeight="12.75" x14ac:dyDescent="0.2"/>
  <cols>
    <col min="1" max="1" width="8.7109375" bestFit="1" customWidth="1"/>
    <col min="2" max="2" width="33" customWidth="1"/>
    <col min="3" max="3" width="29.85546875" customWidth="1"/>
    <col min="4" max="4" width="10" customWidth="1"/>
    <col min="5" max="5" width="12" customWidth="1"/>
    <col min="6" max="6" width="10.140625" customWidth="1"/>
    <col min="7" max="7" width="17.140625" customWidth="1"/>
    <col min="8" max="8" width="10.7109375" bestFit="1" customWidth="1"/>
    <col min="9" max="9" width="22.5703125" customWidth="1"/>
    <col min="10" max="10" width="18.85546875" customWidth="1"/>
    <col min="11" max="11" width="27" customWidth="1"/>
    <col min="12" max="12" width="31.5703125" customWidth="1"/>
    <col min="13" max="256" width="11.42578125" customWidth="1"/>
  </cols>
  <sheetData>
    <row r="1" spans="1:12" ht="33.75" x14ac:dyDescent="0.5">
      <c r="A1" s="301" t="s">
        <v>55</v>
      </c>
      <c r="B1" s="302"/>
      <c r="C1" s="302"/>
      <c r="D1" s="302"/>
      <c r="E1" s="302"/>
      <c r="F1" s="302"/>
      <c r="G1" s="302"/>
      <c r="H1" s="302"/>
      <c r="I1" s="302"/>
      <c r="J1" s="302"/>
      <c r="K1" s="303"/>
      <c r="L1" s="304"/>
    </row>
    <row r="2" spans="1:12" ht="18.75" customHeight="1" x14ac:dyDescent="0.2">
      <c r="A2" s="210"/>
      <c r="B2" s="208"/>
      <c r="C2" s="208"/>
      <c r="D2" s="208"/>
      <c r="E2" s="298" t="s">
        <v>53</v>
      </c>
      <c r="F2" s="299"/>
      <c r="G2" s="209" t="s">
        <v>54</v>
      </c>
      <c r="H2" s="209" t="s">
        <v>51</v>
      </c>
      <c r="I2" s="251" t="s">
        <v>91</v>
      </c>
      <c r="J2" s="252" t="s">
        <v>90</v>
      </c>
      <c r="K2" s="252" t="s">
        <v>92</v>
      </c>
      <c r="L2" s="300" t="s">
        <v>78</v>
      </c>
    </row>
    <row r="3" spans="1:12" ht="33.75" customHeight="1" x14ac:dyDescent="0.2">
      <c r="A3" s="211" t="s">
        <v>40</v>
      </c>
      <c r="B3" s="209" t="s">
        <v>48</v>
      </c>
      <c r="C3" s="209" t="s">
        <v>39</v>
      </c>
      <c r="D3" s="209" t="s">
        <v>89</v>
      </c>
      <c r="E3" s="209" t="s">
        <v>49</v>
      </c>
      <c r="F3" s="209" t="s">
        <v>50</v>
      </c>
      <c r="G3" s="209" t="s">
        <v>49</v>
      </c>
      <c r="H3" s="209" t="s">
        <v>52</v>
      </c>
      <c r="I3" s="253" t="s">
        <v>94</v>
      </c>
      <c r="J3" s="253" t="s">
        <v>95</v>
      </c>
      <c r="K3" s="253" t="s">
        <v>93</v>
      </c>
      <c r="L3" s="300"/>
    </row>
    <row r="4" spans="1:12" ht="32.25" customHeight="1" x14ac:dyDescent="0.2">
      <c r="A4" s="206">
        <f>'2 Introduc. Datos'!A23</f>
        <v>1</v>
      </c>
      <c r="B4" s="166">
        <f>'2 Introduc. Datos'!B23</f>
        <v>0</v>
      </c>
      <c r="C4" s="166">
        <f>'2 Introduc. Datos'!D23</f>
        <v>0</v>
      </c>
      <c r="D4" s="166"/>
      <c r="E4" s="166"/>
      <c r="F4" s="166"/>
      <c r="G4" s="166"/>
      <c r="H4" s="166"/>
      <c r="I4" s="166"/>
      <c r="J4" s="166"/>
      <c r="K4" s="249"/>
      <c r="L4" s="167"/>
    </row>
    <row r="5" spans="1:12" ht="32.25" customHeight="1" x14ac:dyDescent="0.2">
      <c r="A5" s="206">
        <f>'2 Introduc. Datos'!A24</f>
        <v>2</v>
      </c>
      <c r="B5" s="166">
        <f>'2 Introduc. Datos'!B24</f>
        <v>0</v>
      </c>
      <c r="C5" s="166">
        <f>'2 Introduc. Datos'!D24</f>
        <v>0</v>
      </c>
      <c r="D5" s="166"/>
      <c r="E5" s="166"/>
      <c r="F5" s="166"/>
      <c r="G5" s="166"/>
      <c r="H5" s="166"/>
      <c r="I5" s="166"/>
      <c r="J5" s="166"/>
      <c r="K5" s="249"/>
      <c r="L5" s="167"/>
    </row>
    <row r="6" spans="1:12" ht="32.25" customHeight="1" x14ac:dyDescent="0.2">
      <c r="A6" s="206">
        <f>'2 Introduc. Datos'!A25</f>
        <v>3</v>
      </c>
      <c r="B6" s="166">
        <f>'2 Introduc. Datos'!B25</f>
        <v>0</v>
      </c>
      <c r="C6" s="166">
        <f>'2 Introduc. Datos'!D25</f>
        <v>0</v>
      </c>
      <c r="D6" s="166"/>
      <c r="E6" s="166"/>
      <c r="F6" s="166"/>
      <c r="G6" s="166"/>
      <c r="H6" s="166"/>
      <c r="I6" s="166"/>
      <c r="J6" s="166"/>
      <c r="K6" s="249"/>
      <c r="L6" s="167"/>
    </row>
    <row r="7" spans="1:12" ht="32.25" customHeight="1" x14ac:dyDescent="0.2">
      <c r="A7" s="206">
        <f>'2 Introduc. Datos'!A26</f>
        <v>4</v>
      </c>
      <c r="B7" s="166">
        <f>'2 Introduc. Datos'!B26</f>
        <v>0</v>
      </c>
      <c r="C7" s="166">
        <f>'2 Introduc. Datos'!D26</f>
        <v>0</v>
      </c>
      <c r="D7" s="166"/>
      <c r="E7" s="166"/>
      <c r="F7" s="166"/>
      <c r="G7" s="166"/>
      <c r="H7" s="166"/>
      <c r="I7" s="166"/>
      <c r="J7" s="166"/>
      <c r="K7" s="249"/>
      <c r="L7" s="167"/>
    </row>
    <row r="8" spans="1:12" ht="32.25" customHeight="1" x14ac:dyDescent="0.2">
      <c r="A8" s="206">
        <f>'2 Introduc. Datos'!A27</f>
        <v>5</v>
      </c>
      <c r="B8" s="166">
        <f>'2 Introduc. Datos'!B27</f>
        <v>0</v>
      </c>
      <c r="C8" s="166">
        <f>'2 Introduc. Datos'!D27</f>
        <v>0</v>
      </c>
      <c r="D8" s="166"/>
      <c r="E8" s="166"/>
      <c r="F8" s="166"/>
      <c r="G8" s="166"/>
      <c r="H8" s="166"/>
      <c r="I8" s="166"/>
      <c r="J8" s="166"/>
      <c r="K8" s="249"/>
      <c r="L8" s="167"/>
    </row>
    <row r="9" spans="1:12" ht="32.25" customHeight="1" x14ac:dyDescent="0.2">
      <c r="A9" s="206">
        <f>'2 Introduc. Datos'!A28</f>
        <v>6</v>
      </c>
      <c r="B9" s="166">
        <f>'2 Introduc. Datos'!B28</f>
        <v>0</v>
      </c>
      <c r="C9" s="166">
        <f>'2 Introduc. Datos'!D28</f>
        <v>0</v>
      </c>
      <c r="D9" s="166"/>
      <c r="E9" s="166"/>
      <c r="F9" s="166"/>
      <c r="G9" s="166"/>
      <c r="H9" s="166"/>
      <c r="I9" s="166"/>
      <c r="J9" s="166"/>
      <c r="K9" s="249"/>
      <c r="L9" s="167"/>
    </row>
    <row r="10" spans="1:12" ht="32.25" customHeight="1" x14ac:dyDescent="0.2">
      <c r="A10" s="206">
        <f>'2 Introduc. Datos'!A29</f>
        <v>7</v>
      </c>
      <c r="B10" s="166">
        <f>'2 Introduc. Datos'!B29</f>
        <v>0</v>
      </c>
      <c r="C10" s="166">
        <f>'2 Introduc. Datos'!D29</f>
        <v>0</v>
      </c>
      <c r="D10" s="166"/>
      <c r="E10" s="166"/>
      <c r="F10" s="166"/>
      <c r="G10" s="166"/>
      <c r="H10" s="166"/>
      <c r="I10" s="166"/>
      <c r="J10" s="166"/>
      <c r="K10" s="249"/>
      <c r="L10" s="167"/>
    </row>
    <row r="11" spans="1:12" ht="32.25" customHeight="1" x14ac:dyDescent="0.2">
      <c r="A11" s="206">
        <f>'2 Introduc. Datos'!A30</f>
        <v>8</v>
      </c>
      <c r="B11" s="166">
        <f>'2 Introduc. Datos'!B30</f>
        <v>0</v>
      </c>
      <c r="C11" s="166">
        <f>'2 Introduc. Datos'!D30</f>
        <v>0</v>
      </c>
      <c r="D11" s="166"/>
      <c r="E11" s="166"/>
      <c r="F11" s="166"/>
      <c r="G11" s="166"/>
      <c r="H11" s="166"/>
      <c r="I11" s="166"/>
      <c r="J11" s="166"/>
      <c r="K11" s="249"/>
      <c r="L11" s="167"/>
    </row>
    <row r="12" spans="1:12" ht="32.25" customHeight="1" x14ac:dyDescent="0.2">
      <c r="A12" s="206">
        <f>'2 Introduc. Datos'!A31</f>
        <v>9</v>
      </c>
      <c r="B12" s="166">
        <f>'2 Introduc. Datos'!B31</f>
        <v>0</v>
      </c>
      <c r="C12" s="166">
        <f>'2 Introduc. Datos'!D31</f>
        <v>0</v>
      </c>
      <c r="D12" s="166"/>
      <c r="E12" s="166"/>
      <c r="F12" s="166"/>
      <c r="G12" s="166"/>
      <c r="H12" s="166"/>
      <c r="I12" s="166"/>
      <c r="J12" s="166"/>
      <c r="K12" s="249"/>
      <c r="L12" s="167"/>
    </row>
    <row r="13" spans="1:12" ht="32.25" customHeight="1" x14ac:dyDescent="0.2">
      <c r="A13" s="206">
        <f>'2 Introduc. Datos'!A32</f>
        <v>10</v>
      </c>
      <c r="B13" s="166">
        <f>'2 Introduc. Datos'!B32</f>
        <v>0</v>
      </c>
      <c r="C13" s="166">
        <f>'2 Introduc. Datos'!D32</f>
        <v>0</v>
      </c>
      <c r="D13" s="166"/>
      <c r="E13" s="166"/>
      <c r="F13" s="166"/>
      <c r="G13" s="166"/>
      <c r="H13" s="166"/>
      <c r="I13" s="166"/>
      <c r="J13" s="166"/>
      <c r="K13" s="249"/>
      <c r="L13" s="167"/>
    </row>
    <row r="14" spans="1:12" ht="32.25" customHeight="1" x14ac:dyDescent="0.2">
      <c r="A14" s="206">
        <f>'2 Introduc. Datos'!A33</f>
        <v>11</v>
      </c>
      <c r="B14" s="166">
        <f>'2 Introduc. Datos'!B33</f>
        <v>0</v>
      </c>
      <c r="C14" s="166">
        <f>'2 Introduc. Datos'!D33</f>
        <v>0</v>
      </c>
      <c r="D14" s="166"/>
      <c r="E14" s="166"/>
      <c r="F14" s="166"/>
      <c r="G14" s="166"/>
      <c r="H14" s="166"/>
      <c r="I14" s="166"/>
      <c r="J14" s="166"/>
      <c r="K14" s="249"/>
      <c r="L14" s="167"/>
    </row>
    <row r="15" spans="1:12" ht="32.25" customHeight="1" x14ac:dyDescent="0.2">
      <c r="A15" s="206">
        <f>'2 Introduc. Datos'!A34</f>
        <v>12</v>
      </c>
      <c r="B15" s="166">
        <f>'2 Introduc. Datos'!B34</f>
        <v>0</v>
      </c>
      <c r="C15" s="166">
        <f>'2 Introduc. Datos'!D34</f>
        <v>0</v>
      </c>
      <c r="D15" s="166"/>
      <c r="E15" s="166"/>
      <c r="F15" s="166"/>
      <c r="G15" s="166"/>
      <c r="H15" s="166"/>
      <c r="I15" s="166"/>
      <c r="J15" s="166"/>
      <c r="K15" s="249"/>
      <c r="L15" s="167"/>
    </row>
    <row r="16" spans="1:12" ht="32.25" customHeight="1" x14ac:dyDescent="0.2">
      <c r="A16" s="206">
        <f>'2 Introduc. Datos'!A35</f>
        <v>13</v>
      </c>
      <c r="B16" s="166">
        <f>'2 Introduc. Datos'!B35</f>
        <v>0</v>
      </c>
      <c r="C16" s="166">
        <f>'2 Introduc. Datos'!D35</f>
        <v>0</v>
      </c>
      <c r="D16" s="166"/>
      <c r="E16" s="166"/>
      <c r="F16" s="166"/>
      <c r="G16" s="166"/>
      <c r="H16" s="166"/>
      <c r="I16" s="166"/>
      <c r="J16" s="166"/>
      <c r="K16" s="249"/>
      <c r="L16" s="167"/>
    </row>
    <row r="17" spans="1:12" ht="32.25" customHeight="1" x14ac:dyDescent="0.2">
      <c r="A17" s="206">
        <f>'2 Introduc. Datos'!A36</f>
        <v>14</v>
      </c>
      <c r="B17" s="166">
        <f>'2 Introduc. Datos'!B36</f>
        <v>0</v>
      </c>
      <c r="C17" s="166">
        <f>'2 Introduc. Datos'!D36</f>
        <v>0</v>
      </c>
      <c r="D17" s="166"/>
      <c r="E17" s="166"/>
      <c r="F17" s="166"/>
      <c r="G17" s="166"/>
      <c r="H17" s="166"/>
      <c r="I17" s="166"/>
      <c r="J17" s="166"/>
      <c r="K17" s="249"/>
      <c r="L17" s="167"/>
    </row>
    <row r="18" spans="1:12" ht="32.25" customHeight="1" x14ac:dyDescent="0.2">
      <c r="A18" s="206">
        <f>'2 Introduc. Datos'!A37</f>
        <v>15</v>
      </c>
      <c r="B18" s="166">
        <f>'2 Introduc. Datos'!B37</f>
        <v>0</v>
      </c>
      <c r="C18" s="166">
        <f>'2 Introduc. Datos'!D37</f>
        <v>0</v>
      </c>
      <c r="D18" s="166"/>
      <c r="E18" s="166"/>
      <c r="F18" s="166"/>
      <c r="G18" s="166"/>
      <c r="H18" s="166"/>
      <c r="I18" s="166"/>
      <c r="J18" s="166"/>
      <c r="K18" s="249"/>
      <c r="L18" s="167"/>
    </row>
    <row r="19" spans="1:12" ht="32.25" customHeight="1" x14ac:dyDescent="0.2">
      <c r="A19" s="206">
        <f>'2 Introduc. Datos'!A38</f>
        <v>16</v>
      </c>
      <c r="B19" s="166">
        <f>'2 Introduc. Datos'!B38</f>
        <v>0</v>
      </c>
      <c r="C19" s="166">
        <f>'2 Introduc. Datos'!D38</f>
        <v>0</v>
      </c>
      <c r="D19" s="166"/>
      <c r="E19" s="166"/>
      <c r="F19" s="166"/>
      <c r="G19" s="166"/>
      <c r="H19" s="166"/>
      <c r="I19" s="166"/>
      <c r="J19" s="166"/>
      <c r="K19" s="249"/>
      <c r="L19" s="167"/>
    </row>
    <row r="20" spans="1:12" ht="32.25" customHeight="1" x14ac:dyDescent="0.2">
      <c r="A20" s="206">
        <f>'2 Introduc. Datos'!A39</f>
        <v>17</v>
      </c>
      <c r="B20" s="166">
        <f>'2 Introduc. Datos'!B39</f>
        <v>0</v>
      </c>
      <c r="C20" s="166">
        <f>'2 Introduc. Datos'!D39</f>
        <v>0</v>
      </c>
      <c r="D20" s="166"/>
      <c r="E20" s="166"/>
      <c r="F20" s="166"/>
      <c r="G20" s="166"/>
      <c r="H20" s="166"/>
      <c r="I20" s="166"/>
      <c r="J20" s="166"/>
      <c r="K20" s="249"/>
      <c r="L20" s="167"/>
    </row>
    <row r="21" spans="1:12" ht="32.25" customHeight="1" x14ac:dyDescent="0.2">
      <c r="A21" s="206">
        <f>'2 Introduc. Datos'!A40</f>
        <v>18</v>
      </c>
      <c r="B21" s="166">
        <f>'2 Introduc. Datos'!B40</f>
        <v>0</v>
      </c>
      <c r="C21" s="166">
        <f>'2 Introduc. Datos'!D40</f>
        <v>0</v>
      </c>
      <c r="D21" s="166"/>
      <c r="E21" s="166"/>
      <c r="F21" s="166"/>
      <c r="G21" s="166"/>
      <c r="H21" s="166"/>
      <c r="I21" s="166"/>
      <c r="J21" s="166"/>
      <c r="K21" s="249"/>
      <c r="L21" s="167"/>
    </row>
    <row r="22" spans="1:12" ht="32.25" customHeight="1" x14ac:dyDescent="0.2">
      <c r="A22" s="206">
        <f>'2 Introduc. Datos'!A41</f>
        <v>19</v>
      </c>
      <c r="B22" s="166">
        <f>'2 Introduc. Datos'!B41</f>
        <v>0</v>
      </c>
      <c r="C22" s="166">
        <f>'2 Introduc. Datos'!D41</f>
        <v>0</v>
      </c>
      <c r="D22" s="166"/>
      <c r="E22" s="166"/>
      <c r="F22" s="166"/>
      <c r="G22" s="166"/>
      <c r="H22" s="166"/>
      <c r="I22" s="166"/>
      <c r="J22" s="166"/>
      <c r="K22" s="249"/>
      <c r="L22" s="167"/>
    </row>
    <row r="23" spans="1:12" ht="32.25" customHeight="1" x14ac:dyDescent="0.2">
      <c r="A23" s="206">
        <f>'2 Introduc. Datos'!A42</f>
        <v>20</v>
      </c>
      <c r="B23" s="166">
        <f>'2 Introduc. Datos'!B42</f>
        <v>0</v>
      </c>
      <c r="C23" s="166">
        <f>'2 Introduc. Datos'!D42</f>
        <v>0</v>
      </c>
      <c r="D23" s="166"/>
      <c r="E23" s="166"/>
      <c r="F23" s="166"/>
      <c r="G23" s="166"/>
      <c r="H23" s="166"/>
      <c r="I23" s="166"/>
      <c r="J23" s="166"/>
      <c r="K23" s="249"/>
      <c r="L23" s="167"/>
    </row>
    <row r="24" spans="1:12" ht="32.25" customHeight="1" x14ac:dyDescent="0.2">
      <c r="A24" s="206">
        <f>'2 Introduc. Datos'!A43</f>
        <v>21</v>
      </c>
      <c r="B24" s="166">
        <f>'2 Introduc. Datos'!B43</f>
        <v>0</v>
      </c>
      <c r="C24" s="166">
        <f>'2 Introduc. Datos'!D43</f>
        <v>0</v>
      </c>
      <c r="D24" s="166"/>
      <c r="E24" s="166"/>
      <c r="F24" s="166"/>
      <c r="G24" s="166"/>
      <c r="H24" s="166"/>
      <c r="I24" s="166"/>
      <c r="J24" s="166"/>
      <c r="K24" s="249"/>
      <c r="L24" s="167"/>
    </row>
    <row r="25" spans="1:12" ht="32.25" customHeight="1" x14ac:dyDescent="0.2">
      <c r="A25" s="206">
        <f>'2 Introduc. Datos'!A44</f>
        <v>22</v>
      </c>
      <c r="B25" s="166">
        <f>'2 Introduc. Datos'!B44</f>
        <v>0</v>
      </c>
      <c r="C25" s="166">
        <f>'2 Introduc. Datos'!D44</f>
        <v>0</v>
      </c>
      <c r="D25" s="166"/>
      <c r="E25" s="166"/>
      <c r="F25" s="166"/>
      <c r="G25" s="166"/>
      <c r="H25" s="166"/>
      <c r="I25" s="166"/>
      <c r="J25" s="166"/>
      <c r="K25" s="249"/>
      <c r="L25" s="167"/>
    </row>
    <row r="26" spans="1:12" ht="32.25" customHeight="1" x14ac:dyDescent="0.2">
      <c r="A26" s="206">
        <f>'2 Introduc. Datos'!A45</f>
        <v>23</v>
      </c>
      <c r="B26" s="166">
        <f>'2 Introduc. Datos'!B45</f>
        <v>0</v>
      </c>
      <c r="C26" s="166">
        <f>'2 Introduc. Datos'!D45</f>
        <v>0</v>
      </c>
      <c r="D26" s="166"/>
      <c r="E26" s="166"/>
      <c r="F26" s="166"/>
      <c r="G26" s="166"/>
      <c r="H26" s="166"/>
      <c r="I26" s="166"/>
      <c r="J26" s="166"/>
      <c r="K26" s="249"/>
      <c r="L26" s="167"/>
    </row>
    <row r="27" spans="1:12" ht="32.25" customHeight="1" x14ac:dyDescent="0.2">
      <c r="A27" s="206">
        <f>'2 Introduc. Datos'!A46</f>
        <v>24</v>
      </c>
      <c r="B27" s="166">
        <f>'2 Introduc. Datos'!B46</f>
        <v>0</v>
      </c>
      <c r="C27" s="166">
        <f>'2 Introduc. Datos'!D46</f>
        <v>0</v>
      </c>
      <c r="D27" s="166"/>
      <c r="E27" s="166"/>
      <c r="F27" s="166"/>
      <c r="G27" s="166"/>
      <c r="H27" s="166"/>
      <c r="I27" s="166"/>
      <c r="J27" s="166"/>
      <c r="K27" s="249"/>
      <c r="L27" s="167"/>
    </row>
    <row r="28" spans="1:12" ht="32.25" customHeight="1" thickBot="1" x14ac:dyDescent="0.25">
      <c r="A28" s="207">
        <f>'2 Introduc. Datos'!A47</f>
        <v>25</v>
      </c>
      <c r="B28" s="168">
        <f>'2 Introduc. Datos'!B47</f>
        <v>0</v>
      </c>
      <c r="C28" s="168">
        <f>'2 Introduc. Datos'!D47</f>
        <v>0</v>
      </c>
      <c r="D28" s="168"/>
      <c r="E28" s="168"/>
      <c r="F28" s="168"/>
      <c r="G28" s="168"/>
      <c r="H28" s="168"/>
      <c r="I28" s="168"/>
      <c r="J28" s="168"/>
      <c r="K28" s="250"/>
      <c r="L28" s="169"/>
    </row>
  </sheetData>
  <mergeCells count="3">
    <mergeCell ref="E2:F2"/>
    <mergeCell ref="L2:L3"/>
    <mergeCell ref="A1:L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R46"/>
  <sheetViews>
    <sheetView showGridLines="0" zoomScale="80" zoomScaleNormal="80" zoomScalePageLayoutView="5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" customWidth="1"/>
    <col min="4" max="4" width="13.28515625" customWidth="1"/>
    <col min="5" max="6" width="11.42578125" customWidth="1"/>
    <col min="7" max="7" width="10.7109375" customWidth="1"/>
    <col min="8" max="8" width="16.5703125" customWidth="1"/>
    <col min="9" max="11" width="10.28515625" customWidth="1"/>
    <col min="12" max="12" width="12.7109375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Datos'!F23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Datos'!B23</f>
        <v>0</v>
      </c>
      <c r="D12" s="319"/>
      <c r="E12" s="319"/>
      <c r="F12" s="319"/>
      <c r="G12" s="19"/>
      <c r="H12" s="20" t="s">
        <v>19</v>
      </c>
      <c r="I12" s="321">
        <f>'2 Introduc. Datos'!A23</f>
        <v>1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Datos'!C23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Datos'!D23</f>
        <v>0</v>
      </c>
      <c r="D16" s="319"/>
      <c r="E16" s="319"/>
      <c r="F16" s="319"/>
      <c r="G16" s="19"/>
      <c r="H16" s="20" t="s">
        <v>20</v>
      </c>
      <c r="I16" s="321">
        <f>'2 Introduc. Datos'!E23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Observaciones'!C4=0,"",'3 Observaciones'!C4)</f>
        <v/>
      </c>
      <c r="F21" s="305"/>
      <c r="G21" s="305"/>
      <c r="H21" s="305"/>
      <c r="I21" s="29">
        <f>'2 Introduc. Datos'!G23</f>
        <v>0</v>
      </c>
      <c r="J21" s="29">
        <f>'2 Introduc. Datos'!H23</f>
        <v>0</v>
      </c>
      <c r="K21" s="29">
        <f>'2 Introduc. Datos'!I23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Observaciones'!D4=0,"",'3 Observaciones'!D4)</f>
        <v/>
      </c>
      <c r="F22" s="331"/>
      <c r="G22" s="331"/>
      <c r="H22" s="331"/>
      <c r="I22" s="31">
        <f>'2 Introduc. Datos'!J23</f>
        <v>0</v>
      </c>
      <c r="J22" s="31">
        <f>'2 Introduc. Datos'!K23</f>
        <v>0</v>
      </c>
      <c r="K22" s="31">
        <f>'2 Introduc. Datos'!L23</f>
        <v>0</v>
      </c>
      <c r="L22" s="106">
        <f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Observaciones'!E4=0,"",'3 Observaciones'!E4)</f>
        <v/>
      </c>
      <c r="F23" s="305"/>
      <c r="G23" s="305"/>
      <c r="H23" s="305"/>
      <c r="I23" s="29">
        <f>'2 Introduc. Datos'!M23</f>
        <v>0</v>
      </c>
      <c r="J23" s="29">
        <f>'2 Introduc. Datos'!N23</f>
        <v>0</v>
      </c>
      <c r="K23" s="29">
        <f>'2 Introduc. Datos'!O23</f>
        <v>0</v>
      </c>
      <c r="L23" s="105">
        <f t="shared" ref="L23:L29" si="0">(I23+J23+K23)/$F$18*D23</f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Observaciones'!F4=0,"",'3 Observaciones'!F4)</f>
        <v/>
      </c>
      <c r="F24" s="331"/>
      <c r="G24" s="331"/>
      <c r="H24" s="331"/>
      <c r="I24" s="31">
        <f>'2 Introduc. Datos'!P23</f>
        <v>0</v>
      </c>
      <c r="J24" s="31">
        <f>'2 Introduc. Datos'!Q23</f>
        <v>0</v>
      </c>
      <c r="K24" s="31">
        <f>'2 Introduc. Datos'!R23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Observaciones'!G4=0,"",'3 Observaciones'!G4)</f>
        <v/>
      </c>
      <c r="F25" s="305"/>
      <c r="G25" s="305"/>
      <c r="H25" s="305"/>
      <c r="I25" s="29">
        <f>'2 Introduc. Datos'!S23</f>
        <v>0</v>
      </c>
      <c r="J25" s="29">
        <f>'2 Introduc. Datos'!T23</f>
        <v>0</v>
      </c>
      <c r="K25" s="29">
        <f>'2 Introduc. Datos'!U23</f>
        <v>0</v>
      </c>
      <c r="L25" s="105">
        <f t="shared" si="0"/>
        <v>0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Observaciones'!H4=0,"",'3 Observaciones'!H4)</f>
        <v/>
      </c>
      <c r="F26" s="331"/>
      <c r="G26" s="331"/>
      <c r="H26" s="331"/>
      <c r="I26" s="31">
        <f>'2 Introduc. Datos'!V23</f>
        <v>0</v>
      </c>
      <c r="J26" s="31">
        <f>'2 Introduc. Datos'!W23</f>
        <v>0</v>
      </c>
      <c r="K26" s="31">
        <f>'2 Introduc. Datos'!X23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Observaciones'!I4=0,"",'3 Observaciones'!I4)</f>
        <v/>
      </c>
      <c r="F27" s="305"/>
      <c r="G27" s="305"/>
      <c r="H27" s="305"/>
      <c r="I27" s="29">
        <f>'2 Introduc. Datos'!Y23</f>
        <v>0</v>
      </c>
      <c r="J27" s="29">
        <f>'2 Introduc. Datos'!Z23</f>
        <v>0</v>
      </c>
      <c r="K27" s="29">
        <f>'2 Introduc. Datos'!AA23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42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Observaciones'!J4=0,"",'3 Observaciones'!J4)</f>
        <v/>
      </c>
      <c r="F28" s="331"/>
      <c r="G28" s="331"/>
      <c r="H28" s="331"/>
      <c r="I28" s="31">
        <f>'2 Introduc. Datos'!AB23</f>
        <v>0</v>
      </c>
      <c r="J28" s="31">
        <f>'2 Introduc. Datos'!AC23</f>
        <v>0</v>
      </c>
      <c r="K28" s="31">
        <f>'2 Introduc. Datos'!AD23</f>
        <v>0</v>
      </c>
      <c r="L28" s="106">
        <f t="shared" si="0"/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39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Observaciones'!K4=0,"",'3 Observaciones'!K4)</f>
        <v/>
      </c>
      <c r="F29" s="305"/>
      <c r="G29" s="305"/>
      <c r="H29" s="305"/>
      <c r="I29" s="29">
        <f>'2 Introduc. Datos'!AE23</f>
        <v>0</v>
      </c>
      <c r="J29" s="29">
        <f>'2 Introduc. Datos'!AF23</f>
        <v>0</v>
      </c>
      <c r="K29" s="29">
        <f>'2 Introduc. Datos'!AG23</f>
        <v>0</v>
      </c>
      <c r="L29" s="105">
        <f t="shared" si="0"/>
        <v>0</v>
      </c>
    </row>
    <row r="30" spans="1:12" s="5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Observaciones'!M4=0,"",'3 Observaciones'!M4)</f>
        <v/>
      </c>
      <c r="F30" s="331"/>
      <c r="G30" s="331"/>
      <c r="H30" s="341"/>
      <c r="I30" s="276">
        <f>'2 Introduc. Datos'!AH23</f>
        <v>0</v>
      </c>
      <c r="J30" s="241">
        <f>'2 Introduc. Datos'!AI23</f>
        <v>0</v>
      </c>
      <c r="K30" s="241">
        <f>'2 Introduc. Datos'!AJ23</f>
        <v>0</v>
      </c>
      <c r="L30" s="106">
        <f>(I30+J30+K30)/$F$18*D30</f>
        <v>0</v>
      </c>
    </row>
    <row r="31" spans="1:12" s="4" customFormat="1" ht="18" customHeight="1" thickBot="1" x14ac:dyDescent="0.25">
      <c r="A31" s="335"/>
      <c r="B31" s="336"/>
      <c r="C31" s="337"/>
      <c r="D31" s="267"/>
      <c r="E31" s="338"/>
      <c r="F31" s="338"/>
      <c r="G31" s="338"/>
      <c r="H31" s="338"/>
      <c r="I31" s="268"/>
      <c r="J31" s="268"/>
      <c r="K31" s="268"/>
      <c r="L31" s="269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35"/>
    </row>
    <row r="33" spans="1:18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8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8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8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8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8" s="1" customFormat="1" ht="15" customHeight="1" x14ac:dyDescent="0.2">
      <c r="A38" s="19"/>
      <c r="B38" s="19"/>
      <c r="C38" s="19"/>
      <c r="D38" s="19"/>
      <c r="E38" s="19"/>
      <c r="F38" s="19"/>
      <c r="G38" s="22"/>
      <c r="H38" s="22"/>
      <c r="I38" s="22"/>
      <c r="J38" s="22"/>
      <c r="K38" s="22"/>
      <c r="L38" s="22"/>
      <c r="R38" s="103"/>
    </row>
    <row r="39" spans="1:18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8" s="1" customFormat="1" ht="15" customHeight="1" x14ac:dyDescent="0.2">
      <c r="N40" s="332"/>
      <c r="O40" s="332"/>
      <c r="P40" s="332"/>
    </row>
    <row r="41" spans="1:18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8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8" x14ac:dyDescent="0.2">
      <c r="I43" t="s">
        <v>76</v>
      </c>
      <c r="J43" t="str">
        <f>IF(L33&lt;192,"NO CLASIFICADO",IF(AND(L33&gt;191.9,L33&lt;224), "BUENO",IF(AND(L33&gt;223.9,L33&lt;256),"MUY BUENO",IF(AND(L33&gt;255.9,L33&lt;320.1),"EXCELENTE","ERROR"))))</f>
        <v>NO CLASIFICADO</v>
      </c>
    </row>
    <row r="44" spans="1:18" ht="12.75" customHeight="1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8" ht="12.75" customHeight="1" x14ac:dyDescent="0.2">
      <c r="I45" s="115" t="s">
        <v>56</v>
      </c>
      <c r="J45" s="115" t="s">
        <v>67</v>
      </c>
    </row>
    <row r="46" spans="1:18" x14ac:dyDescent="0.2">
      <c r="I46" s="115" t="s">
        <v>62</v>
      </c>
      <c r="J46" s="115" t="s">
        <v>67</v>
      </c>
    </row>
  </sheetData>
  <mergeCells count="42">
    <mergeCell ref="E28:H28"/>
    <mergeCell ref="E27:H27"/>
    <mergeCell ref="A30:C30"/>
    <mergeCell ref="A31:C31"/>
    <mergeCell ref="E31:H31"/>
    <mergeCell ref="A29:C29"/>
    <mergeCell ref="E30:H30"/>
    <mergeCell ref="E29:H29"/>
    <mergeCell ref="A28:C28"/>
    <mergeCell ref="A27:C27"/>
    <mergeCell ref="N40:P40"/>
    <mergeCell ref="J37:L37"/>
    <mergeCell ref="B35:F35"/>
    <mergeCell ref="B37:F37"/>
    <mergeCell ref="J35:L35"/>
    <mergeCell ref="E22:H22"/>
    <mergeCell ref="E24:H24"/>
    <mergeCell ref="E26:H26"/>
    <mergeCell ref="E25:H25"/>
    <mergeCell ref="A25:C25"/>
    <mergeCell ref="A24:C24"/>
    <mergeCell ref="A21:C21"/>
    <mergeCell ref="A20:C20"/>
    <mergeCell ref="A22:C22"/>
    <mergeCell ref="A26:C26"/>
    <mergeCell ref="A23:C23"/>
    <mergeCell ref="E21:H21"/>
    <mergeCell ref="E23:H23"/>
    <mergeCell ref="A1:B6"/>
    <mergeCell ref="C1:L2"/>
    <mergeCell ref="E3:J4"/>
    <mergeCell ref="F5:I6"/>
    <mergeCell ref="A18:E18"/>
    <mergeCell ref="C14:F14"/>
    <mergeCell ref="C16:F16"/>
    <mergeCell ref="I8:L8"/>
    <mergeCell ref="I12:L12"/>
    <mergeCell ref="I16:L16"/>
    <mergeCell ref="C8:F8"/>
    <mergeCell ref="C10:F10"/>
    <mergeCell ref="C12:F12"/>
    <mergeCell ref="E20:H20"/>
  </mergeCells>
  <phoneticPr fontId="0" type="noConversion"/>
  <conditionalFormatting sqref="I21:K21">
    <cfRule type="expression" dxfId="325" priority="4" stopIfTrue="1">
      <formula>IF(AND(OR(F18=1,F18=2,F18=3),I21=""),TRUE(),FALSE())</formula>
    </cfRule>
  </conditionalFormatting>
  <conditionalFormatting sqref="I22:K22">
    <cfRule type="expression" dxfId="324" priority="5" stopIfTrue="1">
      <formula>IF(AND(OR(F18=1,F18=2,F18=3),I22=""),TRUE(),FALSE())</formula>
    </cfRule>
  </conditionalFormatting>
  <conditionalFormatting sqref="I23:K23">
    <cfRule type="expression" dxfId="323" priority="6" stopIfTrue="1">
      <formula>IF(AND(OR(F18=1,F18=2,F18=3),I23=""),TRUE(),FALSE())</formula>
    </cfRule>
  </conditionalFormatting>
  <conditionalFormatting sqref="I24:K24">
    <cfRule type="expression" dxfId="322" priority="7" stopIfTrue="1">
      <formula>IF(AND(OR(F18=1,F18=2,F18=3),I24=""),TRUE(),FALSE())</formula>
    </cfRule>
  </conditionalFormatting>
  <conditionalFormatting sqref="I25:K25">
    <cfRule type="expression" dxfId="321" priority="8" stopIfTrue="1">
      <formula>IF(AND(OR(F18=1,F18=2,F18=3),I25=""),TRUE(),FALSE())</formula>
    </cfRule>
  </conditionalFormatting>
  <conditionalFormatting sqref="I26:K26">
    <cfRule type="expression" dxfId="320" priority="9" stopIfTrue="1">
      <formula>IF(AND(OR(F18=1,F18=2,F18=3),I26=""),TRUE(),FALSE())</formula>
    </cfRule>
  </conditionalFormatting>
  <conditionalFormatting sqref="I27:K27">
    <cfRule type="expression" dxfId="319" priority="10" stopIfTrue="1">
      <formula>IF(AND(OR(F18=1,F18=2,F18=3),I27=""),TRUE(),FALSE())</formula>
    </cfRule>
  </conditionalFormatting>
  <conditionalFormatting sqref="I28:K28">
    <cfRule type="expression" dxfId="318" priority="11" stopIfTrue="1">
      <formula>IF(AND(OR(F18=1,F18=2,F18=3),I28=""),TRUE(),FALSE())</formula>
    </cfRule>
  </conditionalFormatting>
  <conditionalFormatting sqref="I29:K29">
    <cfRule type="expression" dxfId="317" priority="12" stopIfTrue="1">
      <formula>IF(AND(OR(F18=1,F18=2,F18=3),I29=""),TRUE(),FALSE())</formula>
    </cfRule>
  </conditionalFormatting>
  <conditionalFormatting sqref="I30:K30">
    <cfRule type="expression" dxfId="316" priority="13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315" priority="14" stopIfTrue="1" operator="equal">
      <formula>""</formula>
    </cfRule>
  </conditionalFormatting>
  <conditionalFormatting sqref="I31:K31">
    <cfRule type="expression" dxfId="314" priority="2" stopIfTrue="1">
      <formula>IF(AND(OR(F19=1,F19=2,F19=3),I31=""),TRUE(),FALSE())</formula>
    </cfRule>
  </conditionalFormatting>
  <conditionalFormatting sqref="I31:K31">
    <cfRule type="expression" dxfId="313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173228346456694" right="0.74803149606299213" top="0.98425196850393704" bottom="0.98425196850393704" header="0.11811023622047245" footer="0"/>
  <pageSetup paperSize="9" scale="7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46"/>
  <sheetViews>
    <sheetView showGridLines="0" zoomScale="80" zoomScaleNormal="80" zoomScalePageLayoutView="6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140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4.71093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Datos'!F24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Datos'!B24</f>
        <v>0</v>
      </c>
      <c r="D12" s="319"/>
      <c r="E12" s="319"/>
      <c r="F12" s="319"/>
      <c r="G12" s="19"/>
      <c r="H12" s="20" t="s">
        <v>19</v>
      </c>
      <c r="I12" s="321">
        <f>'2 Introduc. Datos'!A24</f>
        <v>2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Datos'!C24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Datos'!D24</f>
        <v>0</v>
      </c>
      <c r="D16" s="319"/>
      <c r="E16" s="319"/>
      <c r="F16" s="319"/>
      <c r="G16" s="19"/>
      <c r="H16" s="20" t="s">
        <v>20</v>
      </c>
      <c r="I16" s="321">
        <f>'2 Introduc. Datos'!E24</f>
        <v>0</v>
      </c>
      <c r="J16" s="321"/>
      <c r="K16" s="321"/>
      <c r="L16" s="321"/>
    </row>
    <row r="17" spans="1:12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2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2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Observaciones'!C5=0,"",'3 Observaciones'!C5)</f>
        <v/>
      </c>
      <c r="F21" s="305"/>
      <c r="G21" s="305"/>
      <c r="H21" s="305"/>
      <c r="I21" s="29">
        <f>'2 Introduc. Datos'!G24</f>
        <v>0</v>
      </c>
      <c r="J21" s="29">
        <f>'2 Introduc. Datos'!H24</f>
        <v>0</v>
      </c>
      <c r="K21" s="29">
        <f>'2 Introduc. Datos'!I24</f>
        <v>0</v>
      </c>
      <c r="L21" s="105">
        <f>(I21+J21+K21)/$F$18*D21</f>
        <v>0</v>
      </c>
    </row>
    <row r="22" spans="1:12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Observaciones'!D5=0,"",'3 Observaciones'!D5)</f>
        <v/>
      </c>
      <c r="F22" s="331"/>
      <c r="G22" s="331"/>
      <c r="H22" s="331"/>
      <c r="I22" s="31">
        <f>'2 Introduc. Datos'!J24</f>
        <v>0</v>
      </c>
      <c r="J22" s="31">
        <f>'2 Introduc. Datos'!K24</f>
        <v>0</v>
      </c>
      <c r="K22" s="31">
        <f>'2 Introduc. Datos'!L24</f>
        <v>0</v>
      </c>
      <c r="L22" s="106">
        <f t="shared" ref="L22:L30" si="0">(I22+J22+K22)/$F$18*D22</f>
        <v>0</v>
      </c>
    </row>
    <row r="23" spans="1:12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Observaciones'!E5=0,"",'3 Observaciones'!E5)</f>
        <v/>
      </c>
      <c r="F23" s="305"/>
      <c r="G23" s="305"/>
      <c r="H23" s="305"/>
      <c r="I23" s="29">
        <f>'2 Introduc. Datos'!M24</f>
        <v>0</v>
      </c>
      <c r="J23" s="29">
        <f>'2 Introduc. Datos'!N24</f>
        <v>0</v>
      </c>
      <c r="K23" s="29">
        <f>'2 Introduc. Datos'!O24</f>
        <v>0</v>
      </c>
      <c r="L23" s="105">
        <f t="shared" si="0"/>
        <v>0</v>
      </c>
    </row>
    <row r="24" spans="1:12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Observaciones'!F5=0,"",'3 Observaciones'!F5)</f>
        <v/>
      </c>
      <c r="F24" s="331"/>
      <c r="G24" s="331"/>
      <c r="H24" s="331"/>
      <c r="I24" s="31">
        <f>'2 Introduc. Datos'!P24</f>
        <v>0</v>
      </c>
      <c r="J24" s="31">
        <f>'2 Introduc. Datos'!Q24</f>
        <v>0</v>
      </c>
      <c r="K24" s="31">
        <f>'2 Introduc. Datos'!R24</f>
        <v>0</v>
      </c>
      <c r="L24" s="106">
        <f t="shared" si="0"/>
        <v>0</v>
      </c>
    </row>
    <row r="25" spans="1:12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Observaciones'!G5=0,"",'3 Observaciones'!G5)</f>
        <v/>
      </c>
      <c r="F25" s="305"/>
      <c r="G25" s="305"/>
      <c r="H25" s="305"/>
      <c r="I25" s="29">
        <f>'2 Introduc. Datos'!S24</f>
        <v>0</v>
      </c>
      <c r="J25" s="29">
        <f>'2 Introduc. Datos'!T24</f>
        <v>0</v>
      </c>
      <c r="K25" s="29">
        <f>'2 Introduc. Datos'!U24</f>
        <v>0</v>
      </c>
      <c r="L25" s="105">
        <f t="shared" si="0"/>
        <v>0</v>
      </c>
    </row>
    <row r="26" spans="1:12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Observaciones'!H5=0,"",'3 Observaciones'!H5)</f>
        <v/>
      </c>
      <c r="F26" s="331"/>
      <c r="G26" s="331"/>
      <c r="H26" s="331"/>
      <c r="I26" s="31">
        <f>'2 Introduc. Datos'!V24</f>
        <v>0</v>
      </c>
      <c r="J26" s="31">
        <f>'2 Introduc. Datos'!W24</f>
        <v>0</v>
      </c>
      <c r="K26" s="31">
        <f>'2 Introduc. Datos'!X24</f>
        <v>0</v>
      </c>
      <c r="L26" s="106">
        <f t="shared" si="0"/>
        <v>0</v>
      </c>
    </row>
    <row r="27" spans="1:12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Observaciones'!I5=0,"",'3 Observaciones'!I5)</f>
        <v/>
      </c>
      <c r="F27" s="305"/>
      <c r="G27" s="305"/>
      <c r="H27" s="305"/>
      <c r="I27" s="29">
        <f>'2 Introduc. Datos'!Y24</f>
        <v>0</v>
      </c>
      <c r="J27" s="29">
        <f>'2 Introduc. Datos'!Z24</f>
        <v>0</v>
      </c>
      <c r="K27" s="29">
        <f>'2 Introduc. Datos'!AA24</f>
        <v>0</v>
      </c>
      <c r="L27" s="105">
        <f t="shared" si="0"/>
        <v>0</v>
      </c>
    </row>
    <row r="28" spans="1:12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Observaciones'!J5=0,"",'3 Observaciones'!J5)</f>
        <v/>
      </c>
      <c r="F28" s="331"/>
      <c r="G28" s="331"/>
      <c r="H28" s="331"/>
      <c r="I28" s="31">
        <f>'2 Introduc. Datos'!AB24</f>
        <v>0</v>
      </c>
      <c r="J28" s="31">
        <f>'2 Introduc. Datos'!AC24</f>
        <v>0</v>
      </c>
      <c r="K28" s="31">
        <f>'2 Introduc. Datos'!AD24</f>
        <v>0</v>
      </c>
      <c r="L28" s="106">
        <f t="shared" si="0"/>
        <v>0</v>
      </c>
    </row>
    <row r="29" spans="1:12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Observaciones'!K5=0,"",'3 Observaciones'!K5)</f>
        <v/>
      </c>
      <c r="F29" s="305"/>
      <c r="G29" s="305"/>
      <c r="H29" s="305"/>
      <c r="I29" s="29">
        <f>'2 Introduc. Datos'!AE24</f>
        <v>0</v>
      </c>
      <c r="J29" s="29">
        <f>'2 Introduc. Datos'!AF24</f>
        <v>0</v>
      </c>
      <c r="K29" s="29">
        <f>'2 Introduc. Datos'!AG24</f>
        <v>0</v>
      </c>
      <c r="L29" s="105">
        <f>(I29+J29+K29)/$F$18*D29</f>
        <v>0</v>
      </c>
    </row>
    <row r="30" spans="1:12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Observaciones'!M5=0,"",'3 Observaciones'!M5)</f>
        <v/>
      </c>
      <c r="F30" s="331"/>
      <c r="G30" s="331"/>
      <c r="H30" s="341"/>
      <c r="I30" s="241">
        <f>'2 Introduc. Datos'!AH24</f>
        <v>0</v>
      </c>
      <c r="J30" s="241">
        <f>'2 Introduc. Datos'!AI24</f>
        <v>0</v>
      </c>
      <c r="K30" s="241">
        <f>'2 Introduc. Datos'!AJ24</f>
        <v>0</v>
      </c>
      <c r="L30" s="106">
        <f t="shared" si="0"/>
        <v>0</v>
      </c>
    </row>
    <row r="31" spans="1:12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2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A24:C24"/>
    <mergeCell ref="E28:H28"/>
    <mergeCell ref="A26:C26"/>
    <mergeCell ref="A28:C28"/>
    <mergeCell ref="A20:C20"/>
    <mergeCell ref="A22:C22"/>
    <mergeCell ref="E21:H21"/>
    <mergeCell ref="E22:H22"/>
    <mergeCell ref="E24:H24"/>
    <mergeCell ref="E23:H23"/>
    <mergeCell ref="A23:C23"/>
    <mergeCell ref="A29:C29"/>
    <mergeCell ref="E26:H26"/>
    <mergeCell ref="E25:H25"/>
    <mergeCell ref="E27:H27"/>
    <mergeCell ref="E29:H29"/>
    <mergeCell ref="A25:C25"/>
    <mergeCell ref="A27:C27"/>
    <mergeCell ref="I12:L12"/>
    <mergeCell ref="I16:L16"/>
    <mergeCell ref="C8:F8"/>
    <mergeCell ref="A18:E18"/>
    <mergeCell ref="A21:C21"/>
    <mergeCell ref="E20:H20"/>
    <mergeCell ref="C10:F10"/>
    <mergeCell ref="C12:F12"/>
    <mergeCell ref="C14:F14"/>
    <mergeCell ref="C16:F16"/>
    <mergeCell ref="A1:B6"/>
    <mergeCell ref="C1:L2"/>
    <mergeCell ref="E3:J4"/>
    <mergeCell ref="F5:I6"/>
    <mergeCell ref="I8:L8"/>
    <mergeCell ref="J37:L37"/>
    <mergeCell ref="B35:F35"/>
    <mergeCell ref="B37:F37"/>
    <mergeCell ref="J35:L35"/>
    <mergeCell ref="A30:C30"/>
    <mergeCell ref="A31:C31"/>
    <mergeCell ref="E31:H31"/>
    <mergeCell ref="E30:H30"/>
  </mergeCells>
  <phoneticPr fontId="0" type="noConversion"/>
  <conditionalFormatting sqref="I21:K21">
    <cfRule type="expression" dxfId="312" priority="3" stopIfTrue="1">
      <formula>IF(AND(OR(F18=1,F18=2,F18=3),I21=""),TRUE(),FALSE())</formula>
    </cfRule>
  </conditionalFormatting>
  <conditionalFormatting sqref="I22:K22">
    <cfRule type="expression" dxfId="311" priority="4" stopIfTrue="1">
      <formula>IF(AND(OR(F18=1,F18=2,F18=3),I22=""),TRUE(),FALSE())</formula>
    </cfRule>
  </conditionalFormatting>
  <conditionalFormatting sqref="I23:K23">
    <cfRule type="expression" dxfId="310" priority="5" stopIfTrue="1">
      <formula>IF(AND(OR(F18=1,F18=2,F18=3),I23=""),TRUE(),FALSE())</formula>
    </cfRule>
  </conditionalFormatting>
  <conditionalFormatting sqref="I24:K24">
    <cfRule type="expression" dxfId="309" priority="6" stopIfTrue="1">
      <formula>IF(AND(OR(F18=1,F18=2,F18=3),I24=""),TRUE(),FALSE())</formula>
    </cfRule>
  </conditionalFormatting>
  <conditionalFormatting sqref="I25:K25">
    <cfRule type="expression" dxfId="308" priority="7" stopIfTrue="1">
      <formula>IF(AND(OR(F18=1,F18=2,F18=3),I25=""),TRUE(),FALSE())</formula>
    </cfRule>
  </conditionalFormatting>
  <conditionalFormatting sqref="I26:K26">
    <cfRule type="expression" dxfId="307" priority="8" stopIfTrue="1">
      <formula>IF(AND(OR(F18=1,F18=2,F18=3),I26=""),TRUE(),FALSE())</formula>
    </cfRule>
  </conditionalFormatting>
  <conditionalFormatting sqref="I27:K27">
    <cfRule type="expression" dxfId="306" priority="9" stopIfTrue="1">
      <formula>IF(AND(OR(F18=1,F18=2,F18=3),I27=""),TRUE(),FALSE())</formula>
    </cfRule>
  </conditionalFormatting>
  <conditionalFormatting sqref="I28:K28">
    <cfRule type="expression" dxfId="305" priority="10" stopIfTrue="1">
      <formula>IF(AND(OR(F18=1,F18=2,F18=3),I28=""),TRUE(),FALSE())</formula>
    </cfRule>
  </conditionalFormatting>
  <conditionalFormatting sqref="I29:K29">
    <cfRule type="expression" dxfId="304" priority="11" stopIfTrue="1">
      <formula>IF(AND(OR(F18=1,F18=2,F18=3),I29=""),TRUE(),FALSE())</formula>
    </cfRule>
  </conditionalFormatting>
  <conditionalFormatting sqref="I30:K31">
    <cfRule type="expression" dxfId="303" priority="12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302" priority="13" stopIfTrue="1" operator="equal">
      <formula>""</formula>
    </cfRule>
  </conditionalFormatting>
  <conditionalFormatting sqref="I31:K31">
    <cfRule type="expression" dxfId="301" priority="2" stopIfTrue="1">
      <formula>IF(AND(OR(F19=1,F19=2,F19=3),I31=""),TRUE(),FALSE())</formula>
    </cfRule>
  </conditionalFormatting>
  <conditionalFormatting sqref="I31:K31">
    <cfRule type="expression" dxfId="300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31" right="0.75" top="1" bottom="1" header="0" footer="0"/>
  <pageSetup paperSize="9" scale="8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N46"/>
  <sheetViews>
    <sheetView showGridLines="0" zoomScale="80" zoomScaleNormal="80" zoomScalePageLayoutView="60" workbookViewId="0">
      <selection activeCell="J44" sqref="J44"/>
    </sheetView>
  </sheetViews>
  <sheetFormatPr baseColWidth="10" defaultColWidth="11.42578125" defaultRowHeight="12.75" x14ac:dyDescent="0.2"/>
  <cols>
    <col min="1" max="1" width="11.42578125" customWidth="1"/>
    <col min="2" max="2" width="13.28515625" customWidth="1"/>
    <col min="3" max="3" width="26.140625" customWidth="1"/>
    <col min="4" max="4" width="13.28515625" customWidth="1"/>
    <col min="5" max="6" width="11.42578125" customWidth="1"/>
    <col min="7" max="7" width="10.7109375" customWidth="1"/>
    <col min="8" max="11" width="10.28515625" customWidth="1"/>
    <col min="12" max="12" width="14.85546875" bestFit="1" customWidth="1"/>
  </cols>
  <sheetData>
    <row r="1" spans="1:12" ht="12.75" customHeight="1" x14ac:dyDescent="0.2">
      <c r="A1" s="306"/>
      <c r="B1" s="307"/>
      <c r="C1" s="312" t="s">
        <v>10</v>
      </c>
      <c r="D1" s="312"/>
      <c r="E1" s="312"/>
      <c r="F1" s="312"/>
      <c r="G1" s="312"/>
      <c r="H1" s="312"/>
      <c r="I1" s="312"/>
      <c r="J1" s="312"/>
      <c r="K1" s="312"/>
      <c r="L1" s="313"/>
    </row>
    <row r="2" spans="1:12" ht="12.75" customHeight="1" x14ac:dyDescent="0.2">
      <c r="A2" s="308"/>
      <c r="B2" s="309"/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1:12" ht="12.75" customHeight="1" x14ac:dyDescent="0.2">
      <c r="A3" s="308"/>
      <c r="B3" s="309"/>
      <c r="C3" s="8"/>
      <c r="D3" s="8"/>
      <c r="E3" s="316" t="s">
        <v>8</v>
      </c>
      <c r="F3" s="316"/>
      <c r="G3" s="316"/>
      <c r="H3" s="316"/>
      <c r="I3" s="316"/>
      <c r="J3" s="316"/>
      <c r="K3" s="9"/>
      <c r="L3" s="10"/>
    </row>
    <row r="4" spans="1:12" x14ac:dyDescent="0.2">
      <c r="A4" s="308"/>
      <c r="B4" s="309"/>
      <c r="C4" s="8"/>
      <c r="D4" s="8"/>
      <c r="E4" s="316"/>
      <c r="F4" s="316"/>
      <c r="G4" s="316"/>
      <c r="H4" s="316"/>
      <c r="I4" s="316"/>
      <c r="J4" s="316"/>
      <c r="K4" s="8"/>
      <c r="L4" s="11"/>
    </row>
    <row r="5" spans="1:12" ht="12.75" customHeight="1" x14ac:dyDescent="0.2">
      <c r="A5" s="308"/>
      <c r="B5" s="309"/>
      <c r="C5" s="8"/>
      <c r="D5" s="8"/>
      <c r="E5" s="9"/>
      <c r="F5" s="316" t="str">
        <f>'2 Introduc. Datos'!F25</f>
        <v>DEBUTANTE</v>
      </c>
      <c r="G5" s="316"/>
      <c r="H5" s="316"/>
      <c r="I5" s="316"/>
      <c r="J5" s="9"/>
      <c r="K5" s="9"/>
      <c r="L5" s="10"/>
    </row>
    <row r="6" spans="1:12" ht="12.75" customHeight="1" x14ac:dyDescent="0.2">
      <c r="A6" s="310"/>
      <c r="B6" s="311"/>
      <c r="C6" s="12"/>
      <c r="D6" s="13"/>
      <c r="E6" s="14"/>
      <c r="F6" s="317"/>
      <c r="G6" s="317"/>
      <c r="H6" s="317"/>
      <c r="I6" s="317"/>
      <c r="J6" s="14"/>
      <c r="K6" s="14"/>
      <c r="L6" s="15"/>
    </row>
    <row r="7" spans="1:12" s="1" customFormat="1" x14ac:dyDescent="0.2">
      <c r="A7" s="16"/>
      <c r="B7" s="17"/>
      <c r="C7" s="17"/>
      <c r="D7" s="16"/>
      <c r="E7" s="16"/>
      <c r="F7" s="16"/>
      <c r="G7" s="16"/>
      <c r="H7" s="16"/>
      <c r="I7" s="16"/>
      <c r="J7" s="16"/>
      <c r="K7" s="16"/>
      <c r="L7" s="16"/>
    </row>
    <row r="8" spans="1:12" s="1" customFormat="1" ht="15" customHeight="1" x14ac:dyDescent="0.2">
      <c r="A8" s="18" t="s">
        <v>15</v>
      </c>
      <c r="B8" s="18"/>
      <c r="C8" s="319">
        <f>'2 Introduc. Datos'!D3</f>
        <v>0</v>
      </c>
      <c r="D8" s="319"/>
      <c r="E8" s="319"/>
      <c r="F8" s="319"/>
      <c r="G8" s="19"/>
      <c r="H8" s="20" t="s">
        <v>18</v>
      </c>
      <c r="I8" s="320">
        <f>'2 Introduc. Datos'!D9</f>
        <v>0</v>
      </c>
      <c r="J8" s="320"/>
      <c r="K8" s="320"/>
      <c r="L8" s="320"/>
    </row>
    <row r="9" spans="1:12" s="1" customFormat="1" ht="9.9499999999999993" customHeight="1" x14ac:dyDescent="0.2">
      <c r="A9" s="21"/>
      <c r="B9" s="21"/>
      <c r="C9" s="21"/>
      <c r="D9" s="21"/>
      <c r="E9" s="21"/>
      <c r="F9" s="21"/>
      <c r="G9" s="19"/>
      <c r="H9" s="19"/>
      <c r="I9" s="21"/>
      <c r="J9" s="21"/>
      <c r="K9" s="21"/>
      <c r="L9" s="22"/>
    </row>
    <row r="10" spans="1:12" s="1" customFormat="1" ht="15" customHeight="1" x14ac:dyDescent="0.2">
      <c r="A10" s="18" t="s">
        <v>16</v>
      </c>
      <c r="B10" s="18"/>
      <c r="C10" s="319">
        <f>'2 Introduc. Datos'!D5</f>
        <v>0</v>
      </c>
      <c r="D10" s="319"/>
      <c r="E10" s="319"/>
      <c r="F10" s="319"/>
      <c r="G10" s="19"/>
      <c r="H10" s="19"/>
      <c r="I10" s="19"/>
      <c r="J10" s="19"/>
      <c r="K10" s="19"/>
      <c r="L10" s="22"/>
    </row>
    <row r="11" spans="1:12" ht="9.9499999999999993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</row>
    <row r="12" spans="1:12" s="1" customFormat="1" ht="15" customHeight="1" x14ac:dyDescent="0.2">
      <c r="A12" s="18" t="s">
        <v>21</v>
      </c>
      <c r="B12" s="18"/>
      <c r="C12" s="319">
        <f>'2 Introduc. Datos'!B25</f>
        <v>0</v>
      </c>
      <c r="D12" s="319"/>
      <c r="E12" s="319"/>
      <c r="F12" s="319"/>
      <c r="G12" s="19"/>
      <c r="H12" s="20" t="s">
        <v>19</v>
      </c>
      <c r="I12" s="321">
        <f>'2 Introduc. Datos'!A25</f>
        <v>3</v>
      </c>
      <c r="J12" s="321"/>
      <c r="K12" s="321"/>
      <c r="L12" s="321"/>
    </row>
    <row r="13" spans="1:12" s="1" customFormat="1" ht="9.9499999999999993" customHeight="1" x14ac:dyDescent="0.2">
      <c r="A13" s="21"/>
      <c r="B13" s="21"/>
      <c r="C13" s="21"/>
      <c r="D13" s="21"/>
      <c r="E13" s="21"/>
      <c r="F13" s="21"/>
      <c r="G13" s="19"/>
      <c r="H13" s="19"/>
      <c r="I13" s="21"/>
      <c r="J13" s="21"/>
      <c r="K13" s="21"/>
      <c r="L13" s="22"/>
    </row>
    <row r="14" spans="1:12" s="1" customFormat="1" ht="15" customHeight="1" x14ac:dyDescent="0.2">
      <c r="A14" s="18" t="s">
        <v>22</v>
      </c>
      <c r="B14" s="18"/>
      <c r="C14" s="319">
        <f>'2 Introduc. Datos'!C25</f>
        <v>0</v>
      </c>
      <c r="D14" s="319"/>
      <c r="E14" s="319"/>
      <c r="F14" s="319"/>
      <c r="G14" s="19"/>
      <c r="H14" s="19"/>
      <c r="I14" s="19"/>
      <c r="J14" s="19"/>
      <c r="K14" s="19"/>
      <c r="L14" s="22"/>
    </row>
    <row r="15" spans="1:12" s="1" customFormat="1" ht="9.9499999999999993" customHeight="1" x14ac:dyDescent="0.2">
      <c r="A15" s="21"/>
      <c r="B15" s="21"/>
      <c r="C15" s="21"/>
      <c r="D15" s="21"/>
      <c r="E15" s="21"/>
      <c r="F15" s="21"/>
      <c r="G15" s="19"/>
      <c r="H15" s="19"/>
      <c r="I15" s="19"/>
      <c r="J15" s="19"/>
      <c r="K15" s="19"/>
      <c r="L15" s="22"/>
    </row>
    <row r="16" spans="1:12" s="1" customFormat="1" ht="15" customHeight="1" x14ac:dyDescent="0.2">
      <c r="A16" s="18" t="s">
        <v>17</v>
      </c>
      <c r="B16" s="18"/>
      <c r="C16" s="319">
        <f>'2 Introduc. Datos'!D25</f>
        <v>0</v>
      </c>
      <c r="D16" s="319"/>
      <c r="E16" s="319"/>
      <c r="F16" s="319"/>
      <c r="G16" s="19"/>
      <c r="H16" s="20" t="s">
        <v>20</v>
      </c>
      <c r="I16" s="321">
        <f>'2 Introduc. Datos'!E25</f>
        <v>0</v>
      </c>
      <c r="J16" s="321"/>
      <c r="K16" s="321"/>
      <c r="L16" s="321"/>
    </row>
    <row r="17" spans="1:14" ht="9.9499999999999993" customHeight="1" x14ac:dyDescent="0.2">
      <c r="A17" s="17"/>
      <c r="B17" s="17"/>
      <c r="C17" s="24"/>
      <c r="D17" s="17"/>
      <c r="E17" s="17"/>
      <c r="F17" s="17"/>
      <c r="G17" s="17"/>
      <c r="H17" s="17"/>
      <c r="I17" s="17"/>
      <c r="J17" s="17"/>
      <c r="K17" s="17"/>
      <c r="L17" s="17"/>
    </row>
    <row r="18" spans="1:14" s="1" customFormat="1" ht="15" customHeight="1" x14ac:dyDescent="0.2">
      <c r="A18" s="318" t="s">
        <v>7</v>
      </c>
      <c r="B18" s="318"/>
      <c r="C18" s="318"/>
      <c r="D18" s="318"/>
      <c r="E18" s="318"/>
      <c r="F18" s="25">
        <f>'2 Introduc. Datos'!D7</f>
        <v>1</v>
      </c>
      <c r="G18" s="22"/>
      <c r="H18" s="22"/>
      <c r="I18" s="22"/>
      <c r="J18" s="22"/>
      <c r="K18" s="22"/>
      <c r="L18" s="22"/>
    </row>
    <row r="19" spans="1:14" s="1" customFormat="1" ht="15" customHeight="1" thickBo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4" s="1" customFormat="1" ht="21" customHeight="1" thickTop="1" x14ac:dyDescent="0.2">
      <c r="A20" s="327" t="s">
        <v>12</v>
      </c>
      <c r="B20" s="328"/>
      <c r="C20" s="328"/>
      <c r="D20" s="26" t="s">
        <v>14</v>
      </c>
      <c r="E20" s="322" t="s">
        <v>13</v>
      </c>
      <c r="F20" s="323"/>
      <c r="G20" s="323"/>
      <c r="H20" s="324"/>
      <c r="I20" s="26" t="s">
        <v>0</v>
      </c>
      <c r="J20" s="26" t="s">
        <v>1</v>
      </c>
      <c r="K20" s="26" t="s">
        <v>2</v>
      </c>
      <c r="L20" s="27" t="s">
        <v>3</v>
      </c>
    </row>
    <row r="21" spans="1:14" s="5" customFormat="1" ht="18" customHeight="1" x14ac:dyDescent="0.2">
      <c r="A21" s="325" t="str">
        <f>IF($F$5='2 Introduc. Datos'!$AQ$1,'2 Introduc. Datos'!AQ3,IF(AND($F$5='2 Introduc. Datos'!$AT$1),'2 Introduc. Datos'!AT3,IF(AND($F$5='2 Introduc. Datos'!$AW$1),'2 Introduc. Datos'!AW3,IF(AND($F$5='2 Introduc. Datos'!AZ1),'2 Introduc. Datos'!AZ3,IF(AND($F$5='2 Introduc. Datos'!BC1),'2 Introduc. Datos'!BC3,IF(AND($F$5='2 Introduc. Datos'!BF1),'2 Introduc. Datos'!BF3,"ERROR"))))))</f>
        <v>Junto</v>
      </c>
      <c r="B21" s="326"/>
      <c r="C21" s="326"/>
      <c r="D21" s="28">
        <f>IF($F$5='2 Introduc. Datos'!$AQ$1,'2 Introduc. Datos'!AR3,IF(AND($F$5='2 Introduc. Datos'!$AT$1),'2 Introduc. Datos'!AU3,IF(AND($F$5='2 Introduc. Datos'!$AW$1),'2 Introduc. Datos'!AX3,IF(AND($F$5='2 Introduc. Datos'!AZ1),'2 Introduc. Datos'!BA3,IF(AND($F$5='2 Introduc. Datos'!BC1),'2 Introduc. Datos'!BD3,IF(AND($F$5='2 Introduc. Datos'!BF1),'2 Introduc. Datos'!BG3,"ERROR"))))))</f>
        <v>3</v>
      </c>
      <c r="E21" s="305" t="str">
        <f>IF('3 Observaciones'!C6=0,"",'3 Observaciones'!C6)</f>
        <v/>
      </c>
      <c r="F21" s="305"/>
      <c r="G21" s="305"/>
      <c r="H21" s="305"/>
      <c r="I21" s="29">
        <f>'2 Introduc. Datos'!G25</f>
        <v>0</v>
      </c>
      <c r="J21" s="29">
        <f>'2 Introduc. Datos'!H25</f>
        <v>0</v>
      </c>
      <c r="K21" s="29">
        <f>'2 Introduc. Datos'!I25</f>
        <v>0</v>
      </c>
      <c r="L21" s="105">
        <f>(I21+J21+K21)/$F$18*D21</f>
        <v>0</v>
      </c>
    </row>
    <row r="22" spans="1:14" s="4" customFormat="1" ht="18" customHeight="1" x14ac:dyDescent="0.2">
      <c r="A22" s="329" t="str">
        <f>IF($F$5='2 Introduc. Datos'!$AQ$1,'2 Introduc. Datos'!AQ4,IF(AND($F$5='2 Introduc. Datos'!$AT$1),'2 Introduc. Datos'!AT4,IF(AND($F$5='2 Introduc. Datos'!$AW$1),'2 Introduc. Datos'!AW4,IF(AND($F$5='2 Introduc. Datos'!AZ1),'2 Introduc. Datos'!AZ4,IF(AND($F$5='2 Introduc. Datos'!BC1),'2 Introduc. Datos'!BC4,IF(AND($F$5='2 Introduc. Datos'!BF1),'2 Introduc. Datos'!BF4,"ERROR"))))))</f>
        <v>Posición sobre la marcha</v>
      </c>
      <c r="B22" s="330"/>
      <c r="C22" s="330"/>
      <c r="D22" s="30">
        <f>IF($F$5='2 Introduc. Datos'!$AQ$1,'2 Introduc. Datos'!AR4,IF(AND($F$5='2 Introduc. Datos'!$AT$1),'2 Introduc. Datos'!AU4,IF(AND($F$5='2 Introduc. Datos'!$AW$1),'2 Introduc. Datos'!AX4,IF(AND($F$5='2 Introduc. Datos'!AZ1),'2 Introduc. Datos'!BA4,IF(AND($F$5='2 Introduc. Datos'!BC1),'2 Introduc. Datos'!BD4,IF(AND($F$5='2 Introduc. Datos'!BF1),'2 Introduc. Datos'!BG4,"ERROR"))))))</f>
        <v>4</v>
      </c>
      <c r="E22" s="331" t="str">
        <f>IF('3 Observaciones'!D6=0,"",'3 Observaciones'!D6)</f>
        <v/>
      </c>
      <c r="F22" s="331"/>
      <c r="G22" s="331"/>
      <c r="H22" s="331"/>
      <c r="I22" s="31">
        <f>'2 Introduc. Datos'!J25</f>
        <v>0</v>
      </c>
      <c r="J22" s="31">
        <f>'2 Introduc. Datos'!K25</f>
        <v>0</v>
      </c>
      <c r="K22" s="31">
        <f>'2 Introduc. Datos'!L25</f>
        <v>0</v>
      </c>
      <c r="L22" s="106">
        <f t="shared" ref="L22:L30" si="0">(I22+J22+K22)/$F$18*D22</f>
        <v>0</v>
      </c>
    </row>
    <row r="23" spans="1:14" s="5" customFormat="1" ht="18" customHeight="1" x14ac:dyDescent="0.2">
      <c r="A23" s="325" t="str">
        <f>IF($F$5='2 Introduc. Datos'!$AQ$1,'2 Introduc. Datos'!AQ5,IF(AND($F$5='2 Introduc. Datos'!$AT$1),'2 Introduc. Datos'!AT5,IF(AND($F$5='2 Introduc. Datos'!$AW$1),'2 Introduc. Datos'!AW5,IF(AND($F$5='2 Introduc. Datos'!AZ1),'2 Introduc. Datos'!AZ5,IF(AND($F$5='2 Introduc. Datos'!BC1),'2 Introduc. Datos'!BC5,IF(AND($F$5='2 Introduc. Datos'!BF1),'2 Introduc. Datos'!BF5,"ERROR"))))))</f>
        <v>Llamada</v>
      </c>
      <c r="B23" s="326"/>
      <c r="C23" s="326"/>
      <c r="D23" s="28">
        <f>IF($F$5='2 Introduc. Datos'!$AQ$1,'2 Introduc. Datos'!AR5,IF(AND($F$5='2 Introduc. Datos'!$AT$1),'2 Introduc. Datos'!AU5,IF(AND($F$5='2 Introduc. Datos'!$AW$1),'2 Introduc. Datos'!AX5,IF(AND($F$5='2 Introduc. Datos'!AZ1),'2 Introduc. Datos'!BA5,IF(AND($F$5='2 Introduc. Datos'!BC1),'2 Introduc. Datos'!BD5,IF(AND($F$5='2 Introduc. Datos'!BF1),'2 Introduc. Datos'!BG5,"ERROR"))))))</f>
        <v>4</v>
      </c>
      <c r="E23" s="305" t="str">
        <f>IF('3 Observaciones'!E6=0,"",'3 Observaciones'!E6)</f>
        <v/>
      </c>
      <c r="F23" s="305"/>
      <c r="G23" s="305"/>
      <c r="H23" s="305"/>
      <c r="I23" s="29">
        <f>'2 Introduc. Datos'!M25</f>
        <v>0</v>
      </c>
      <c r="J23" s="29">
        <f>'2 Introduc. Datos'!N25</f>
        <v>0</v>
      </c>
      <c r="K23" s="29">
        <f>'2 Introduc. Datos'!O25</f>
        <v>0</v>
      </c>
      <c r="L23" s="105">
        <f t="shared" si="0"/>
        <v>0</v>
      </c>
    </row>
    <row r="24" spans="1:14" s="4" customFormat="1" ht="18" customHeight="1" x14ac:dyDescent="0.2">
      <c r="A24" s="329" t="str">
        <f>IF($F$5='2 Introduc. Datos'!$AQ$1,'2 Introduc. Datos'!AQ6,IF(AND($F$5='2 Introduc. Datos'!$AT$1),'2 Introduc. Datos'!AT6,IF(AND($F$5='2 Introduc. Datos'!$AW$1),'2 Introduc. Datos'!AW6,IF(AND($F$5='2 Introduc. Datos'!AZ1),'2 Introduc. Datos'!AZ6,IF(AND($F$5='2 Introduc. Datos'!BC1),'2 Introduc. Datos'!BC6,IF(AND($F$5='2 Introduc. Datos'!BF1),'2 Introduc. Datos'!BF6,"ERROR"))))))</f>
        <v>Sujetar un objeto</v>
      </c>
      <c r="B24" s="330"/>
      <c r="C24" s="330"/>
      <c r="D24" s="30">
        <f>IF($F$5='2 Introduc. Datos'!$AQ$1,'2 Introduc. Datos'!AR6,IF(AND($F$5='2 Introduc. Datos'!$AT$1),'2 Introduc. Datos'!AU6,IF(AND($F$5='2 Introduc. Datos'!$AW$1),'2 Introduc. Datos'!AX6,IF(AND($F$5='2 Introduc. Datos'!AZ1),'2 Introduc. Datos'!BA6,IF(AND($F$5='2 Introduc. Datos'!BC1),'2 Introduc. Datos'!BD6,IF(AND($F$5='2 Introduc. Datos'!BF1),'2 Introduc. Datos'!BG6,"ERROR"))))))</f>
        <v>4</v>
      </c>
      <c r="E24" s="331" t="str">
        <f>IF('3 Observaciones'!F6=0,"",'3 Observaciones'!F6)</f>
        <v/>
      </c>
      <c r="F24" s="331"/>
      <c r="G24" s="331"/>
      <c r="H24" s="331"/>
      <c r="I24" s="31">
        <f>'2 Introduc. Datos'!P25</f>
        <v>0</v>
      </c>
      <c r="J24" s="31">
        <f>'2 Introduc. Datos'!Q25</f>
        <v>0</v>
      </c>
      <c r="K24" s="31">
        <f>'2 Introduc. Datos'!R25</f>
        <v>0</v>
      </c>
      <c r="L24" s="106">
        <f t="shared" si="0"/>
        <v>0</v>
      </c>
    </row>
    <row r="25" spans="1:14" s="5" customFormat="1" ht="18" customHeight="1" x14ac:dyDescent="0.2">
      <c r="A25" s="325" t="str">
        <f>IF($F$5='2 Introduc. Datos'!$AQ$1,'2 Introduc. Datos'!AQ7,IF(AND($F$5='2 Introduc. Datos'!$AT$1),'2 Introduc. Datos'!AT7,IF(AND($F$5='2 Introduc. Datos'!$AW$1),'2 Introduc. Datos'!AW7,IF(AND($F$5='2 Introduc. Datos'!AZ1),'2 Introduc. Datos'!AZ7,IF(AND($F$5='2 Introduc. Datos'!BC1),'2 Introduc. Datos'!BC7,IF(AND($F$5='2 Introduc. Datos'!BF1),'2 Introduc. Datos'!BF7,"ERROR"))))))</f>
        <v>Control a distancia</v>
      </c>
      <c r="B25" s="326"/>
      <c r="C25" s="326"/>
      <c r="D25" s="28">
        <f>IF($F$5='2 Introduc. Datos'!$AQ$1,'2 Introduc. Datos'!AR7,IF(AND($F$5='2 Introduc. Datos'!$AT$1),'2 Introduc. Datos'!AU7,IF(AND($F$5='2 Introduc. Datos'!$AW$1),'2 Introduc. Datos'!AX7,IF(AND($F$5='2 Introduc. Datos'!AZ1),'2 Introduc. Datos'!BA7,IF(AND($F$5='2 Introduc. Datos'!BC1),'2 Introduc. Datos'!BD7,IF(AND($F$5='2 Introduc. Datos'!BF1),'2 Introduc. Datos'!BG7,"ERROR"))))))</f>
        <v>4</v>
      </c>
      <c r="E25" s="305" t="str">
        <f>IF('3 Observaciones'!G6=0,"",'3 Observaciones'!G6)</f>
        <v/>
      </c>
      <c r="F25" s="305"/>
      <c r="G25" s="305"/>
      <c r="H25" s="305"/>
      <c r="I25" s="29">
        <f>'2 Introduc. Datos'!S25</f>
        <v>0</v>
      </c>
      <c r="J25" s="29">
        <f>'2 Introduc. Datos'!T25</f>
        <v>0</v>
      </c>
      <c r="K25" s="29">
        <f>'2 Introduc. Datos'!U25</f>
        <v>0</v>
      </c>
      <c r="L25" s="105">
        <f t="shared" si="0"/>
        <v>0</v>
      </c>
    </row>
    <row r="26" spans="1:14" s="4" customFormat="1" ht="18" customHeight="1" x14ac:dyDescent="0.2">
      <c r="A26" s="329" t="str">
        <f>IF($F$5='2 Introduc. Datos'!$AQ$1,'2 Introduc. Datos'!AQ8,IF(AND($F$5='2 Introduc. Datos'!$AT$1),'2 Introduc. Datos'!AT8,IF(AND($F$5='2 Introduc. Datos'!$AW$1),'2 Introduc. Datos'!AW8,IF(AND($F$5='2 Introduc. Datos'!AZ1),'2 Introduc. Datos'!AZ8,IF(AND($F$5='2 Introduc. Datos'!BC1),'2 Introduc. Datos'!BC8,IF(AND($F$5='2 Introduc. Datos'!BF1),'2 Introduc. Datos'!BF8,"ERROR"))))))</f>
        <v>Llamda con salto</v>
      </c>
      <c r="B26" s="330"/>
      <c r="C26" s="330"/>
      <c r="D26" s="30">
        <f>IF($F$5='2 Introduc. Datos'!$AQ$1,'2 Introduc. Datos'!AR8,IF(AND($F$5='2 Introduc. Datos'!$AT$1),'2 Introduc. Datos'!AU8,IF(AND($F$5='2 Introduc. Datos'!$AW$1),'2 Introduc. Datos'!AX8,IF(AND($F$5='2 Introduc. Datos'!AZ1),'2 Introduc. Datos'!BA8,IF(AND($F$5='2 Introduc. Datos'!BC1),'2 Introduc. Datos'!BD8,IF(AND($F$5='2 Introduc. Datos'!BF1),'2 Introduc. Datos'!BG8,"ERROR"))))))</f>
        <v>4</v>
      </c>
      <c r="E26" s="331" t="str">
        <f>IF('3 Observaciones'!H6=0,"",'3 Observaciones'!H6)</f>
        <v/>
      </c>
      <c r="F26" s="331"/>
      <c r="G26" s="331"/>
      <c r="H26" s="331"/>
      <c r="I26" s="31">
        <f>'2 Introduc. Datos'!V25</f>
        <v>0</v>
      </c>
      <c r="J26" s="31">
        <f>'2 Introduc. Datos'!W25</f>
        <v>0</v>
      </c>
      <c r="K26" s="31">
        <f>'2 Introduc. Datos'!X25</f>
        <v>0</v>
      </c>
      <c r="L26" s="106">
        <f t="shared" si="0"/>
        <v>0</v>
      </c>
    </row>
    <row r="27" spans="1:14" s="5" customFormat="1" ht="18" customHeight="1" x14ac:dyDescent="0.2">
      <c r="A27" s="325" t="str">
        <f>IF($F$5='2 Introduc. Datos'!$AQ$1,'2 Introduc. Datos'!AQ9,IF(AND($F$5='2 Introduc. Datos'!$AT$1),'2 Introduc. Datos'!AT9,IF(AND($F$5='2 Introduc. Datos'!$AW$1),'2 Introduc. Datos'!AW9,IF(AND($F$5='2 Introduc. Datos'!AZ1),'2 Introduc. Datos'!AZ9,IF(AND($F$5='2 Introduc. Datos'!BC1),'2 Introduc. Datos'!BC9,IF(AND($F$5='2 Introduc. Datos'!BF1),'2 Introduc. Datos'!BF9,"ERROR"))))))</f>
        <v>Envío alrededor de un grupo de conos</v>
      </c>
      <c r="B27" s="326"/>
      <c r="C27" s="326"/>
      <c r="D27" s="28">
        <f>IF($F$5='2 Introduc. Datos'!$AQ$1,'2 Introduc. Datos'!AR9,IF(AND($F$5='2 Introduc. Datos'!$AT$1),'2 Introduc. Datos'!AU9,IF(AND($F$5='2 Introduc. Datos'!$AW$1),'2 Introduc. Datos'!AX9,IF(AND($F$5='2 Introduc. Datos'!AZ1),'2 Introduc. Datos'!BA9,IF(AND($F$5='2 Introduc. Datos'!BC1),'2 Introduc. Datos'!BD9,IF(AND($F$5='2 Introduc. Datos'!BF1),'2 Introduc. Datos'!BG9,"ERROR"))))))</f>
        <v>4</v>
      </c>
      <c r="E27" s="305" t="str">
        <f>IF('3 Observaciones'!I6=0,"",'3 Observaciones'!I6)</f>
        <v/>
      </c>
      <c r="F27" s="305"/>
      <c r="G27" s="305"/>
      <c r="H27" s="305"/>
      <c r="I27" s="29">
        <f>'2 Introduc. Datos'!Y25</f>
        <v>0</v>
      </c>
      <c r="J27" s="29">
        <f>'2 Introduc. Datos'!Z25</f>
        <v>0</v>
      </c>
      <c r="K27" s="29">
        <f>'2 Introduc. Datos'!AA25</f>
        <v>0</v>
      </c>
      <c r="L27" s="105">
        <f t="shared" si="0"/>
        <v>0</v>
      </c>
    </row>
    <row r="28" spans="1:14" s="4" customFormat="1" ht="18" customHeight="1" x14ac:dyDescent="0.2">
      <c r="A28" s="329" t="str">
        <f>IF($F$5='2 Introduc. Datos'!$AQ$1,'2 Introduc. Datos'!AQ10,IF(AND($F$5='2 Introduc. Datos'!$AT$1),'2 Introduc. Datos'!AT10,IF(AND($F$5='2 Introduc. Datos'!$AW$1),'2 Introduc. Datos'!AW10,IF(AND($F$5='2 Introduc. Datos'!AZ1),'2 Introduc. Datos'!AZ10,IF(AND($F$5='2 Introduc. Datos'!BC1),'2 Introduc. Datos'!BC10,IF(AND($F$5='2 Introduc. Datos'!BF1),'2 Introduc. Datos'!BF10,"ERROR"))))))</f>
        <v>Permanencia en sentado</v>
      </c>
      <c r="B28" s="330"/>
      <c r="C28" s="330"/>
      <c r="D28" s="30">
        <f>IF($F$5='2 Introduc. Datos'!$AQ$1,'2 Introduc. Datos'!AR10,IF(AND($F$5='2 Introduc. Datos'!$AT$1),'2 Introduc. Datos'!AU10,IF(AND($F$5='2 Introduc. Datos'!$AW$1),'2 Introduc. Datos'!AX10,IF(AND($F$5='2 Introduc. Datos'!AZ1),'2 Introduc. Datos'!BA10,IF(AND($F$5='2 Introduc. Datos'!BC1),'2 Introduc. Datos'!BD10,IF(AND($F$5='2 Introduc. Datos'!BF1),'2 Introduc. Datos'!BG10,"ERROR"))))))</f>
        <v>3</v>
      </c>
      <c r="E28" s="331" t="str">
        <f>IF('3 Observaciones'!J6=0,"",'3 Observaciones'!J6)</f>
        <v/>
      </c>
      <c r="F28" s="331"/>
      <c r="G28" s="331"/>
      <c r="H28" s="331"/>
      <c r="I28" s="31">
        <f>'2 Introduc. Datos'!AB25</f>
        <v>0</v>
      </c>
      <c r="J28" s="31">
        <f>'2 Introduc. Datos'!AC25</f>
        <v>0</v>
      </c>
      <c r="K28" s="31">
        <f>'2 Introduc. Datos'!AD25</f>
        <v>0</v>
      </c>
      <c r="L28" s="106">
        <f t="shared" si="0"/>
        <v>0</v>
      </c>
    </row>
    <row r="29" spans="1:14" s="5" customFormat="1" ht="18" customHeight="1" x14ac:dyDescent="0.2">
      <c r="A29" s="325" t="str">
        <f>IF($F$5='2 Introduc. Datos'!$AQ$1,'2 Introduc. Datos'!AQ11,IF(AND($F$5='2 Introduc. Datos'!$AT$1),'2 Introduc. Datos'!AT11,IF(AND($F$5='2 Introduc. Datos'!$AW$1),'2 Introduc. Datos'!AW11,IF(AND($F$5='2 Introduc. Datos'!AZ1),'2 Introduc. Datos'!AZ11,IF(AND($F$5='2 Introduc. Datos'!BC1),'2 Introduc. Datos'!BC11,IF(AND($F$5='2 Introduc. Datos'!BF1),'2 Introduc. Datos'!BF11,"ERROR"))))))</f>
        <v>Impresión general</v>
      </c>
      <c r="B29" s="326"/>
      <c r="C29" s="326"/>
      <c r="D29" s="28">
        <f>IF($F$5='2 Introduc. Datos'!$AQ$1,'2 Introduc. Datos'!AR11,IF(AND($F$5='2 Introduc. Datos'!$AT$1),'2 Introduc. Datos'!AU11,IF(AND($F$5='2 Introduc. Datos'!$AW$1),'2 Introduc. Datos'!AX11,IF(AND($F$5='2 Introduc. Datos'!AZ1),'2 Introduc. Datos'!BA11,IF(AND($F$5='2 Introduc. Datos'!BC1),'2 Introduc. Datos'!BD11,IF(AND($F$5='2 Introduc. Datos'!BF1),'2 Introduc. Datos'!BG11,"ERROR"))))))</f>
        <v>2</v>
      </c>
      <c r="E29" s="305" t="str">
        <f>IF('3 Observaciones'!K6=0,"",'3 Observaciones'!K6)</f>
        <v/>
      </c>
      <c r="F29" s="305"/>
      <c r="G29" s="305"/>
      <c r="H29" s="305"/>
      <c r="I29" s="29">
        <f>'2 Introduc. Datos'!AE25</f>
        <v>0</v>
      </c>
      <c r="J29" s="29">
        <f>'2 Introduc. Datos'!AF25</f>
        <v>0</v>
      </c>
      <c r="K29" s="29">
        <f>'2 Introduc. Datos'!AG25</f>
        <v>0</v>
      </c>
      <c r="L29" s="105">
        <f t="shared" si="0"/>
        <v>0</v>
      </c>
    </row>
    <row r="30" spans="1:14" s="4" customFormat="1" ht="18" customHeight="1" x14ac:dyDescent="0.2">
      <c r="A30" s="329">
        <f>IF($F$5='2 Introduc. Datos'!$AQ$1,"",IF(AND($F$5='2 Introduc. Datos'!$AT$1),'2 Introduc. Datos'!AT12,IF(AND($F$5='2 Introduc. Datos'!$AW$1),'2 Introduc. Datos'!AW12,IF(AND($F$5='2 Introduc. Datos'!AZ1),'2 Introduc. Datos'!AZ12,IF(AND($F$5='2 Introduc. Datos'!BC1),'2 Introduc. Datos'!BC12,IF(AND($F$5='2 Introduc. Datos'!BF1),'2 Introduc. Datos'!BF12,"ERROR"))))))</f>
        <v>0</v>
      </c>
      <c r="B30" s="330"/>
      <c r="C30" s="330"/>
      <c r="D30" s="30">
        <f>IF($F$5='2 Introduc. Datos'!$AQ$1,'2 Introduc. Datos'!AR12,IF(AND($F$5='2 Introduc. Datos'!$AT$1),'2 Introduc. Datos'!AU12,IF(AND($F$5='2 Introduc. Datos'!$AW$1),'2 Introduc. Datos'!AX12,IF(AND($F$5='2 Introduc. Datos'!AZ1),'2 Introduc. Datos'!BA12,IF(AND($F$5='2 Introduc. Datos'!BC1),'2 Introduc. Datos'!BD12,IF(AND($F$5='2 Introduc. Datos'!BF1),'2 Introduc. Datos'!BG12,"ERROR"))))))</f>
        <v>0</v>
      </c>
      <c r="E30" s="340" t="str">
        <f>IF('3 Observaciones'!M6=0,"",'3 Observaciones'!M6)</f>
        <v/>
      </c>
      <c r="F30" s="331"/>
      <c r="G30" s="331"/>
      <c r="H30" s="341"/>
      <c r="I30" s="241">
        <f>'2 Introduc. Datos'!AH25</f>
        <v>0</v>
      </c>
      <c r="J30" s="241">
        <f>'2 Introduc. Datos'!AI25</f>
        <v>0</v>
      </c>
      <c r="K30" s="241">
        <f>'2 Introduc. Datos'!AJ25</f>
        <v>0</v>
      </c>
      <c r="L30" s="106">
        <f t="shared" si="0"/>
        <v>0</v>
      </c>
    </row>
    <row r="31" spans="1:14" s="4" customFormat="1" ht="18" customHeight="1" thickBot="1" x14ac:dyDescent="0.25">
      <c r="A31" s="343"/>
      <c r="B31" s="344"/>
      <c r="C31" s="345"/>
      <c r="D31" s="239"/>
      <c r="E31" s="346"/>
      <c r="F31" s="346"/>
      <c r="G31" s="346"/>
      <c r="H31" s="346"/>
      <c r="I31" s="240"/>
      <c r="J31" s="240"/>
      <c r="K31" s="240"/>
      <c r="L31" s="242"/>
    </row>
    <row r="32" spans="1:14" s="4" customFormat="1" ht="15" customHeight="1" thickTop="1" x14ac:dyDescent="0.2">
      <c r="A32" s="32"/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108"/>
      <c r="N32" s="82"/>
    </row>
    <row r="33" spans="1:12" s="6" customFormat="1" ht="16.5" thickBot="1" x14ac:dyDescent="0.3">
      <c r="A33" s="36" t="s">
        <v>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107">
        <f>L21+L22+L23+L24+L25+L26+L27+L28+L29+L30+L31</f>
        <v>0</v>
      </c>
    </row>
    <row r="34" spans="1:12" ht="13.5" thickTop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 x14ac:dyDescent="0.2">
      <c r="A35" s="38" t="s">
        <v>24</v>
      </c>
      <c r="B35" s="333">
        <f>'2 Introduc. Datos'!D13</f>
        <v>0</v>
      </c>
      <c r="C35" s="334"/>
      <c r="D35" s="334"/>
      <c r="E35" s="334"/>
      <c r="F35" s="334"/>
      <c r="G35" s="38" t="s">
        <v>9</v>
      </c>
      <c r="H35" s="39"/>
      <c r="I35" s="40"/>
      <c r="J35" s="319">
        <f>'2 Introduc. Datos'!D11</f>
        <v>0</v>
      </c>
      <c r="K35" s="319"/>
      <c r="L35" s="319"/>
    </row>
    <row r="36" spans="1:12" s="1" customFormat="1" ht="15" customHeight="1" x14ac:dyDescent="0.2">
      <c r="A36" s="23"/>
      <c r="B36" s="23"/>
      <c r="C36" s="23"/>
      <c r="D36" s="23"/>
      <c r="E36" s="23"/>
      <c r="F36" s="23"/>
      <c r="G36" s="17"/>
      <c r="H36" s="17"/>
      <c r="I36" s="17"/>
      <c r="J36" s="17"/>
      <c r="K36" s="17"/>
      <c r="L36" s="17"/>
    </row>
    <row r="37" spans="1:12" s="1" customFormat="1" ht="15" customHeight="1" x14ac:dyDescent="0.2">
      <c r="A37" s="38" t="s">
        <v>6</v>
      </c>
      <c r="B37" s="333">
        <f>'2 Introduc. Datos'!D15</f>
        <v>0</v>
      </c>
      <c r="C37" s="334"/>
      <c r="D37" s="334"/>
      <c r="E37" s="334"/>
      <c r="F37" s="334"/>
      <c r="G37" s="38" t="s">
        <v>23</v>
      </c>
      <c r="H37" s="41"/>
      <c r="I37" s="18"/>
      <c r="J37" s="332" t="str">
        <f>VLOOKUP(F5,I41:J46,2,FALSE)</f>
        <v>NO CLASIFICADO</v>
      </c>
      <c r="K37" s="332"/>
      <c r="L37" s="332"/>
    </row>
    <row r="38" spans="1:12" s="1" customFormat="1" ht="15" customHeight="1" x14ac:dyDescent="0.2">
      <c r="A38" s="2"/>
      <c r="B38" s="2"/>
      <c r="C38" s="2"/>
      <c r="D38" s="2"/>
      <c r="E38" s="2"/>
      <c r="F38" s="2"/>
    </row>
    <row r="39" spans="1:12" s="1" customFormat="1" ht="15" customHeight="1" x14ac:dyDescent="0.2">
      <c r="A39" s="3"/>
      <c r="B39" s="3"/>
      <c r="C39" s="3"/>
      <c r="D39" s="3"/>
      <c r="E39" s="3"/>
      <c r="F39" s="3"/>
      <c r="G39" s="3"/>
    </row>
    <row r="40" spans="1:12" s="1" customFormat="1" ht="15" customHeight="1" x14ac:dyDescent="0.2"/>
    <row r="41" spans="1:12" s="1" customFormat="1" ht="15" customHeight="1" x14ac:dyDescent="0.2">
      <c r="I41" s="165" t="s">
        <v>68</v>
      </c>
      <c r="J41" s="81" t="str">
        <f>IF(L33&lt;192,"NO CLASIFICADO",IF(AND(L33&gt;191.9,L33&lt;224), "BUENO",IF(AND(L33&gt;223.9,L33&lt;256),"MUY BUENO",IF(AND(L33&gt;255.9,L33&lt;320.1),"EXCELENTE","ERROR"))))</f>
        <v>NO CLASIFICADO</v>
      </c>
    </row>
    <row r="42" spans="1:12" x14ac:dyDescent="0.2">
      <c r="I42" t="s">
        <v>69</v>
      </c>
      <c r="J42" t="str">
        <f>IF(L33&lt;192,"NO CLASIFICADO",IF(AND(L33&gt;191.9,L33&lt;224), "BUENO",IF(AND(L33&gt;223.9,L33&lt;256),"MUY BUENO",IF(AND(L33&gt;255.9,L33&lt;320.1),"EXCELENTE","ERROR"))))</f>
        <v>NO CLASIFICADO</v>
      </c>
    </row>
    <row r="43" spans="1:12" x14ac:dyDescent="0.2">
      <c r="I43" t="s">
        <v>76</v>
      </c>
      <c r="J43" t="str">
        <f>IF(L33&lt;192,"NO CLASIFICADO",IF(AND(L33&gt;191.5,L33&lt;224), "BUENO",IF(AND(L33&gt;223.9,L33&lt;256),"MUY BUENO",IF(AND(L33&gt;255.9,L33&lt;320.1),"EXCELENTE","ERROR"))))</f>
        <v>NO CLASIFICADO</v>
      </c>
    </row>
    <row r="44" spans="1:12" x14ac:dyDescent="0.2">
      <c r="I44" s="165" t="s">
        <v>106</v>
      </c>
      <c r="J44" t="str">
        <f>IF(L33&lt;192,"NO CLASIFICADO",IF(AND(L33&gt;191.9,L33&lt;224), "BUENO",IF(AND(L33&gt;223.9,L33&lt;256),"MUY BUENO",IF(AND(L33&gt;255.9,L33&lt;320.1),"EXCELENTE","ERROR"))))</f>
        <v>NO CLASIFICADO</v>
      </c>
    </row>
    <row r="45" spans="1:12" x14ac:dyDescent="0.2">
      <c r="I45" s="115" t="s">
        <v>56</v>
      </c>
      <c r="J45" s="115" t="s">
        <v>67</v>
      </c>
    </row>
    <row r="46" spans="1:12" x14ac:dyDescent="0.2">
      <c r="I46" s="115" t="s">
        <v>62</v>
      </c>
      <c r="J46" s="115" t="s">
        <v>67</v>
      </c>
    </row>
  </sheetData>
  <mergeCells count="41">
    <mergeCell ref="B37:F37"/>
    <mergeCell ref="J35:L35"/>
    <mergeCell ref="A26:C26"/>
    <mergeCell ref="E28:H28"/>
    <mergeCell ref="A31:C31"/>
    <mergeCell ref="E31:H31"/>
    <mergeCell ref="J37:L37"/>
    <mergeCell ref="B35:F35"/>
    <mergeCell ref="E29:H29"/>
    <mergeCell ref="A27:C27"/>
    <mergeCell ref="E30:H30"/>
    <mergeCell ref="A30:C30"/>
    <mergeCell ref="A29:C29"/>
    <mergeCell ref="E23:H23"/>
    <mergeCell ref="E24:H24"/>
    <mergeCell ref="E26:H26"/>
    <mergeCell ref="E27:H27"/>
    <mergeCell ref="A28:C28"/>
    <mergeCell ref="A1:B6"/>
    <mergeCell ref="C1:L2"/>
    <mergeCell ref="E3:J4"/>
    <mergeCell ref="F5:I6"/>
    <mergeCell ref="C12:F12"/>
    <mergeCell ref="I8:L8"/>
    <mergeCell ref="I12:L12"/>
    <mergeCell ref="I16:L16"/>
    <mergeCell ref="C8:F8"/>
    <mergeCell ref="C10:F10"/>
    <mergeCell ref="A25:C25"/>
    <mergeCell ref="E20:H20"/>
    <mergeCell ref="E22:H22"/>
    <mergeCell ref="A18:E18"/>
    <mergeCell ref="A21:C21"/>
    <mergeCell ref="A23:C23"/>
    <mergeCell ref="A24:C24"/>
    <mergeCell ref="C16:F16"/>
    <mergeCell ref="C14:F14"/>
    <mergeCell ref="A20:C20"/>
    <mergeCell ref="A22:C22"/>
    <mergeCell ref="E21:H21"/>
    <mergeCell ref="E25:H25"/>
  </mergeCells>
  <phoneticPr fontId="0" type="noConversion"/>
  <conditionalFormatting sqref="I21:K21">
    <cfRule type="expression" dxfId="299" priority="4" stopIfTrue="1">
      <formula>IF(AND(OR(F18=1,F18=2,F18=3),I21=""),TRUE(),FALSE())</formula>
    </cfRule>
  </conditionalFormatting>
  <conditionalFormatting sqref="I22:K22">
    <cfRule type="expression" dxfId="298" priority="5" stopIfTrue="1">
      <formula>IF(AND(OR(F18=1,F18=2,F18=3),I22=""),TRUE(),FALSE())</formula>
    </cfRule>
  </conditionalFormatting>
  <conditionalFormatting sqref="I23:K23">
    <cfRule type="expression" dxfId="297" priority="6" stopIfTrue="1">
      <formula>IF(AND(OR(F18=1,F18=2,F18=3),I23=""),TRUE(),FALSE())</formula>
    </cfRule>
  </conditionalFormatting>
  <conditionalFormatting sqref="I24:K24">
    <cfRule type="expression" dxfId="296" priority="7" stopIfTrue="1">
      <formula>IF(AND(OR(F18=1,F18=2,F18=3),I24=""),TRUE(),FALSE())</formula>
    </cfRule>
  </conditionalFormatting>
  <conditionalFormatting sqref="I25:K25">
    <cfRule type="expression" dxfId="295" priority="8" stopIfTrue="1">
      <formula>IF(AND(OR(F18=1,F18=2,F18=3),I25=""),TRUE(),FALSE())</formula>
    </cfRule>
  </conditionalFormatting>
  <conditionalFormatting sqref="I26:K26">
    <cfRule type="expression" dxfId="294" priority="9" stopIfTrue="1">
      <formula>IF(AND(OR(F18=1,F18=2,F18=3),I26=""),TRUE(),FALSE())</formula>
    </cfRule>
  </conditionalFormatting>
  <conditionalFormatting sqref="I27:K27">
    <cfRule type="expression" dxfId="293" priority="10" stopIfTrue="1">
      <formula>IF(AND(OR(F18=1,F18=2,F18=3),I27=""),TRUE(),FALSE())</formula>
    </cfRule>
  </conditionalFormatting>
  <conditionalFormatting sqref="I28:K28">
    <cfRule type="expression" dxfId="292" priority="11" stopIfTrue="1">
      <formula>IF(AND(OR(F18=1,F18=2,F18=3),I28=""),TRUE(),FALSE())</formula>
    </cfRule>
  </conditionalFormatting>
  <conditionalFormatting sqref="I29:K29">
    <cfRule type="expression" dxfId="291" priority="12" stopIfTrue="1">
      <formula>IF(AND(OR(F18=1,F18=2,F18=3),I29=""),TRUE(),FALSE())</formula>
    </cfRule>
  </conditionalFormatting>
  <conditionalFormatting sqref="I30:K31">
    <cfRule type="expression" dxfId="290" priority="13" stopIfTrue="1">
      <formula>IF(AND(OR(F18=1,F18=2,F18=3),I30=""),TRUE(),FALSE())</formula>
    </cfRule>
  </conditionalFormatting>
  <conditionalFormatting sqref="B37:F37 C10:F10 C12:F12 C14:F14 C16:F16 I8:L8 I12:L12 I16:L16 B35:F35 J35:L35 C8:F8">
    <cfRule type="cellIs" dxfId="289" priority="14" stopIfTrue="1" operator="equal">
      <formula>""</formula>
    </cfRule>
  </conditionalFormatting>
  <conditionalFormatting sqref="I31:K31">
    <cfRule type="expression" dxfId="288" priority="3" stopIfTrue="1">
      <formula>IF(AND(OR(F19=1,F19=2,F19=3),I31=""),TRUE(),FALSE())</formula>
    </cfRule>
  </conditionalFormatting>
  <conditionalFormatting sqref="I31:K31">
    <cfRule type="expression" dxfId="287" priority="2" stopIfTrue="1">
      <formula>IF(AND(OR(F19=1,F19=2,F19=3),I31=""),TRUE(),FALSE())</formula>
    </cfRule>
  </conditionalFormatting>
  <conditionalFormatting sqref="I31:K31">
    <cfRule type="expression" dxfId="286" priority="1" stopIfTrue="1">
      <formula>IF(AND(OR(F20=1,F20=2,F20=3),I31=""),TRUE(),FALSE())</formula>
    </cfRule>
  </conditionalFormatting>
  <dataValidations disablePrompts="1" count="1">
    <dataValidation type="whole" errorStyle="information" allowBlank="1" showInputMessage="1" showErrorMessage="1" errorTitle="Número Jueces" error="El número de jueces debe ser entre 1 y 3" sqref="F18">
      <formula1>1</formula1>
      <formula2>3</formula2>
    </dataValidation>
  </dataValidations>
  <pageMargins left="1.48" right="0.75" top="1" bottom="1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27</vt:i4>
      </vt:variant>
    </vt:vector>
  </HeadingPairs>
  <TitlesOfParts>
    <vt:vector size="58" baseType="lpstr">
      <vt:lpstr>1 Orden Ejercicios</vt:lpstr>
      <vt:lpstr>2 Introduc. Datos</vt:lpstr>
      <vt:lpstr>3 Observaciones</vt:lpstr>
      <vt:lpstr>Dorsales</vt:lpstr>
      <vt:lpstr>Podium</vt:lpstr>
      <vt:lpstr>Comisario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'1'!Área_de_impresión</vt:lpstr>
      <vt:lpstr>'10'!Área_de_impresión</vt:lpstr>
      <vt:lpstr>'11'!Área_de_impresión</vt:lpstr>
      <vt:lpstr>'12'!Área_de_impresión</vt:lpstr>
      <vt:lpstr>'13'!Área_de_impresión</vt:lpstr>
      <vt:lpstr>'14'!Área_de_impresión</vt:lpstr>
      <vt:lpstr>'15'!Área_de_impresión</vt:lpstr>
      <vt:lpstr>'16'!Área_de_impresión</vt:lpstr>
      <vt:lpstr>'17'!Área_de_impresión</vt:lpstr>
      <vt:lpstr>'18'!Área_de_impresión</vt:lpstr>
      <vt:lpstr>'19'!Área_de_impresión</vt:lpstr>
      <vt:lpstr>'2'!Área_de_impresión</vt:lpstr>
      <vt:lpstr>'2 Introduc. Datos'!Área_de_impresión</vt:lpstr>
      <vt:lpstr>'20'!Área_de_impresión</vt:lpstr>
      <vt:lpstr>'21'!Área_de_impresión</vt:lpstr>
      <vt:lpstr>'22'!Área_de_impresión</vt:lpstr>
      <vt:lpstr>'23'!Área_de_impresión</vt:lpstr>
      <vt:lpstr>'24'!Área_de_impresión</vt:lpstr>
      <vt:lpstr>'25'!Área_de_impresión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CLASE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Nati Vila</cp:lastModifiedBy>
  <cp:lastPrinted>2022-05-21T10:23:46Z</cp:lastPrinted>
  <dcterms:created xsi:type="dcterms:W3CDTF">2005-09-22T16:22:42Z</dcterms:created>
  <dcterms:modified xsi:type="dcterms:W3CDTF">2023-01-23T11:16:05Z</dcterms:modified>
</cp:coreProperties>
</file>